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Combo'!$A$4:$N$1147</definedName>
    <definedName name="_xlnm._FilterDatabase" localSheetId="2" hidden="1">'MCX Premium'!$A$4:$N$314</definedName>
  </definedNames>
  <calcPr calcId="124519"/>
</workbook>
</file>

<file path=xl/calcChain.xml><?xml version="1.0" encoding="utf-8"?>
<calcChain xmlns="http://schemas.openxmlformats.org/spreadsheetml/2006/main">
  <c r="N17" i="2"/>
  <c r="J17"/>
  <c r="J8"/>
  <c r="M8" s="1"/>
  <c r="N8" s="1"/>
  <c r="J9"/>
  <c r="M9" s="1"/>
  <c r="N9" s="1"/>
  <c r="J10"/>
  <c r="K11"/>
  <c r="J11"/>
  <c r="J12"/>
  <c r="M12" s="1"/>
  <c r="N12" s="1"/>
  <c r="J13"/>
  <c r="M13" s="1"/>
  <c r="N13" s="1"/>
  <c r="J14"/>
  <c r="M14" s="1"/>
  <c r="N14" s="1"/>
  <c r="J15"/>
  <c r="K16"/>
  <c r="J16"/>
  <c r="J19"/>
  <c r="M19" s="1"/>
  <c r="N19" s="1"/>
  <c r="J20"/>
  <c r="M20" s="1"/>
  <c r="N20" s="1"/>
  <c r="J21"/>
  <c r="M21" s="1"/>
  <c r="N21" s="1"/>
  <c r="J22"/>
  <c r="M22" s="1"/>
  <c r="N22" s="1"/>
  <c r="J23"/>
  <c r="M23" s="1"/>
  <c r="N23" s="1"/>
  <c r="K25"/>
  <c r="J24"/>
  <c r="M24" s="1"/>
  <c r="N24" s="1"/>
  <c r="J25"/>
  <c r="J26"/>
  <c r="M26" s="1"/>
  <c r="N26" s="1"/>
  <c r="J27"/>
  <c r="M27" s="1"/>
  <c r="N27" s="1"/>
  <c r="J28"/>
  <c r="M28" s="1"/>
  <c r="N28" s="1"/>
  <c r="J29"/>
  <c r="K30"/>
  <c r="J30"/>
  <c r="J31"/>
  <c r="M31" s="1"/>
  <c r="N31" s="1"/>
  <c r="J32"/>
  <c r="M32" s="1"/>
  <c r="N32" s="1"/>
  <c r="J33"/>
  <c r="M33" s="1"/>
  <c r="N33" s="1"/>
  <c r="J34"/>
  <c r="M34" s="1"/>
  <c r="N34" s="1"/>
  <c r="J35"/>
  <c r="M35" s="1"/>
  <c r="N35" s="1"/>
  <c r="J36"/>
  <c r="M36" s="1"/>
  <c r="N36" s="1"/>
  <c r="J37"/>
  <c r="M37" s="1"/>
  <c r="N37" s="1"/>
  <c r="J38"/>
  <c r="M38" s="1"/>
  <c r="N38" s="1"/>
  <c r="J39"/>
  <c r="M39" s="1"/>
  <c r="N39" s="1"/>
  <c r="J40"/>
  <c r="M40" s="1"/>
  <c r="N40" s="1"/>
  <c r="J41"/>
  <c r="M41" s="1"/>
  <c r="N41" s="1"/>
  <c r="J42"/>
  <c r="M42" s="1"/>
  <c r="N42" s="1"/>
  <c r="J43"/>
  <c r="M43" s="1"/>
  <c r="N43" s="1"/>
  <c r="J44"/>
  <c r="M44" s="1"/>
  <c r="N44" s="1"/>
  <c r="K45"/>
  <c r="J45"/>
  <c r="M10" l="1"/>
  <c r="N10" s="1"/>
  <c r="M11"/>
  <c r="N11" s="1"/>
  <c r="M15"/>
  <c r="N15" s="1"/>
  <c r="M16"/>
  <c r="N16" s="1"/>
  <c r="M25"/>
  <c r="N25" s="1"/>
  <c r="M29"/>
  <c r="N29" s="1"/>
  <c r="M30"/>
  <c r="N30" s="1"/>
  <c r="M45"/>
  <c r="N45" s="1"/>
  <c r="J46"/>
  <c r="M46" s="1"/>
  <c r="N46" s="1"/>
  <c r="J47"/>
  <c r="M47" s="1"/>
  <c r="N47" s="1"/>
  <c r="K48" l="1"/>
  <c r="J48"/>
  <c r="K49"/>
  <c r="J49"/>
  <c r="K50"/>
  <c r="J50"/>
  <c r="J51"/>
  <c r="M51" s="1"/>
  <c r="N51" s="1"/>
  <c r="J52"/>
  <c r="K53"/>
  <c r="J53"/>
  <c r="J54"/>
  <c r="M54" s="1"/>
  <c r="N54" s="1"/>
  <c r="J56"/>
  <c r="K55"/>
  <c r="J55"/>
  <c r="J60"/>
  <c r="M60" s="1"/>
  <c r="N60" s="1"/>
  <c r="J61"/>
  <c r="M61" s="1"/>
  <c r="N61" s="1"/>
  <c r="J62"/>
  <c r="M62" s="1"/>
  <c r="N62" s="1"/>
  <c r="J63"/>
  <c r="M63" s="1"/>
  <c r="N63" s="1"/>
  <c r="J64"/>
  <c r="M64" s="1"/>
  <c r="N64" s="1"/>
  <c r="J65"/>
  <c r="M65" s="1"/>
  <c r="N65" s="1"/>
  <c r="J66"/>
  <c r="K67"/>
  <c r="J67"/>
  <c r="J68"/>
  <c r="M68" s="1"/>
  <c r="N68" s="1"/>
  <c r="J69"/>
  <c r="M69" s="1"/>
  <c r="N69" s="1"/>
  <c r="J70"/>
  <c r="M70" s="1"/>
  <c r="N70" s="1"/>
  <c r="J71"/>
  <c r="M71" s="1"/>
  <c r="N71" s="1"/>
  <c r="J72"/>
  <c r="M72" s="1"/>
  <c r="N72" s="1"/>
  <c r="J73"/>
  <c r="M73" s="1"/>
  <c r="N73" s="1"/>
  <c r="J74"/>
  <c r="M74" s="1"/>
  <c r="N74" s="1"/>
  <c r="J75"/>
  <c r="M75" s="1"/>
  <c r="N75" s="1"/>
  <c r="K76"/>
  <c r="J76"/>
  <c r="J77"/>
  <c r="M77" s="1"/>
  <c r="N77" s="1"/>
  <c r="J78"/>
  <c r="M78" s="1"/>
  <c r="N78" s="1"/>
  <c r="J79"/>
  <c r="M79" s="1"/>
  <c r="N79" s="1"/>
  <c r="J80"/>
  <c r="M80" s="1"/>
  <c r="N80" s="1"/>
  <c r="J81"/>
  <c r="M81" s="1"/>
  <c r="N81" s="1"/>
  <c r="J82"/>
  <c r="M82" s="1"/>
  <c r="N82" s="1"/>
  <c r="J83"/>
  <c r="M83" s="1"/>
  <c r="N83" s="1"/>
  <c r="J84"/>
  <c r="J57" l="1"/>
  <c r="M48"/>
  <c r="N48" s="1"/>
  <c r="M49"/>
  <c r="N49" s="1"/>
  <c r="M50"/>
  <c r="N50" s="1"/>
  <c r="M52"/>
  <c r="N52" s="1"/>
  <c r="M53"/>
  <c r="N53" s="1"/>
  <c r="M56"/>
  <c r="N56" s="1"/>
  <c r="M55"/>
  <c r="N55" s="1"/>
  <c r="M66"/>
  <c r="N66" s="1"/>
  <c r="M67"/>
  <c r="N67" s="1"/>
  <c r="M76"/>
  <c r="N76" s="1"/>
  <c r="M84"/>
  <c r="N84" s="1"/>
  <c r="J85"/>
  <c r="M85" s="1"/>
  <c r="N85" s="1"/>
  <c r="J86"/>
  <c r="M86" s="1"/>
  <c r="N86" s="1"/>
  <c r="J87"/>
  <c r="M87" s="1"/>
  <c r="N87" s="1"/>
  <c r="J88"/>
  <c r="M88" s="1"/>
  <c r="N88" s="1"/>
  <c r="J89"/>
  <c r="M89" s="1"/>
  <c r="N89" s="1"/>
  <c r="J90"/>
  <c r="M90" s="1"/>
  <c r="N90" s="1"/>
  <c r="J91"/>
  <c r="M91" s="1"/>
  <c r="N91" s="1"/>
  <c r="J92"/>
  <c r="M92" s="1"/>
  <c r="N92" s="1"/>
  <c r="J95"/>
  <c r="M95" s="1"/>
  <c r="N95" s="1"/>
  <c r="J96"/>
  <c r="M96" s="1"/>
  <c r="N96" s="1"/>
  <c r="J97"/>
  <c r="M97" s="1"/>
  <c r="N97" s="1"/>
  <c r="J98"/>
  <c r="M98" s="1"/>
  <c r="N98" s="1"/>
  <c r="J99"/>
  <c r="M99" s="1"/>
  <c r="N99" s="1"/>
  <c r="J100"/>
  <c r="M100" s="1"/>
  <c r="N100" s="1"/>
  <c r="J101"/>
  <c r="M101" s="1"/>
  <c r="N101" s="1"/>
  <c r="J102"/>
  <c r="M102" s="1"/>
  <c r="N102" s="1"/>
  <c r="J104"/>
  <c r="M104" s="1"/>
  <c r="N104" s="1"/>
  <c r="J103"/>
  <c r="M103" s="1"/>
  <c r="N103" s="1"/>
  <c r="J105"/>
  <c r="M105" s="1"/>
  <c r="N105" s="1"/>
  <c r="J106"/>
  <c r="M106" s="1"/>
  <c r="N106" s="1"/>
  <c r="K107"/>
  <c r="J107"/>
  <c r="J108"/>
  <c r="M108" s="1"/>
  <c r="N108" s="1"/>
  <c r="J109"/>
  <c r="M109" s="1"/>
  <c r="N109" s="1"/>
  <c r="J111"/>
  <c r="M111" s="1"/>
  <c r="N111" s="1"/>
  <c r="J110"/>
  <c r="K112"/>
  <c r="J112"/>
  <c r="K113"/>
  <c r="J113"/>
  <c r="J114"/>
  <c r="M114" s="1"/>
  <c r="N114" s="1"/>
  <c r="J115"/>
  <c r="M115" s="1"/>
  <c r="N115" s="1"/>
  <c r="J116"/>
  <c r="M116" s="1"/>
  <c r="N116" s="1"/>
  <c r="J117"/>
  <c r="M117" s="1"/>
  <c r="N117" s="1"/>
  <c r="J118"/>
  <c r="M118" s="1"/>
  <c r="N118" s="1"/>
  <c r="J119"/>
  <c r="M119" s="1"/>
  <c r="N119" s="1"/>
  <c r="J120"/>
  <c r="M120" s="1"/>
  <c r="N120" s="1"/>
  <c r="J121"/>
  <c r="M121" s="1"/>
  <c r="N121" s="1"/>
  <c r="J122"/>
  <c r="M122" s="1"/>
  <c r="N122" s="1"/>
  <c r="K126"/>
  <c r="J126"/>
  <c r="J123"/>
  <c r="M123" s="1"/>
  <c r="N123" s="1"/>
  <c r="J124"/>
  <c r="M124" s="1"/>
  <c r="N124" s="1"/>
  <c r="J125"/>
  <c r="M125" s="1"/>
  <c r="N125" s="1"/>
  <c r="J127"/>
  <c r="M127" s="1"/>
  <c r="N127" s="1"/>
  <c r="J128"/>
  <c r="M128" s="1"/>
  <c r="N128" s="1"/>
  <c r="J129"/>
  <c r="K130"/>
  <c r="J130"/>
  <c r="J131"/>
  <c r="K132"/>
  <c r="J132"/>
  <c r="K133"/>
  <c r="J133"/>
  <c r="K134"/>
  <c r="J134"/>
  <c r="J135"/>
  <c r="K136"/>
  <c r="J136"/>
  <c r="J137"/>
  <c r="M137" s="1"/>
  <c r="N137" s="1"/>
  <c r="J138"/>
  <c r="M138" s="1"/>
  <c r="N138" s="1"/>
  <c r="J139"/>
  <c r="K140"/>
  <c r="J140"/>
  <c r="J141"/>
  <c r="M141" s="1"/>
  <c r="N141" s="1"/>
  <c r="J142"/>
  <c r="M142" s="1"/>
  <c r="N142" s="1"/>
  <c r="J145"/>
  <c r="M145" s="1"/>
  <c r="N145" s="1"/>
  <c r="J146"/>
  <c r="M146" s="1"/>
  <c r="N146" s="1"/>
  <c r="J147"/>
  <c r="M147" s="1"/>
  <c r="N147" s="1"/>
  <c r="J148"/>
  <c r="M148" s="1"/>
  <c r="N148" s="1"/>
  <c r="J149"/>
  <c r="M149" s="1"/>
  <c r="N149" s="1"/>
  <c r="J150"/>
  <c r="M150" s="1"/>
  <c r="N150" s="1"/>
  <c r="J151"/>
  <c r="K152"/>
  <c r="J152"/>
  <c r="J153"/>
  <c r="M153" s="1"/>
  <c r="N153" s="1"/>
  <c r="J154"/>
  <c r="M154" s="1"/>
  <c r="N154" s="1"/>
  <c r="J155"/>
  <c r="M155" s="1"/>
  <c r="N155" s="1"/>
  <c r="J156"/>
  <c r="M156" s="1"/>
  <c r="N156" s="1"/>
  <c r="J157"/>
  <c r="M157" s="1"/>
  <c r="N157" s="1"/>
  <c r="J158"/>
  <c r="M158" s="1"/>
  <c r="N158" s="1"/>
  <c r="J159"/>
  <c r="M159" s="1"/>
  <c r="N159" s="1"/>
  <c r="J160"/>
  <c r="M160" s="1"/>
  <c r="N160" s="1"/>
  <c r="J161"/>
  <c r="M161" s="1"/>
  <c r="N161" s="1"/>
  <c r="J162"/>
  <c r="M162" s="1"/>
  <c r="N162" s="1"/>
  <c r="J163"/>
  <c r="M163" s="1"/>
  <c r="N163" s="1"/>
  <c r="J164"/>
  <c r="M164" s="1"/>
  <c r="N164" s="1"/>
  <c r="J165"/>
  <c r="M165" s="1"/>
  <c r="N165" s="1"/>
  <c r="J166"/>
  <c r="K167"/>
  <c r="J167"/>
  <c r="J168"/>
  <c r="M168" s="1"/>
  <c r="N168" s="1"/>
  <c r="J169"/>
  <c r="M169" s="1"/>
  <c r="N169" s="1"/>
  <c r="J170"/>
  <c r="M170" s="1"/>
  <c r="N170" s="1"/>
  <c r="J171"/>
  <c r="M171" s="1"/>
  <c r="N171" s="1"/>
  <c r="J172"/>
  <c r="M172" s="1"/>
  <c r="N172" s="1"/>
  <c r="J173"/>
  <c r="M173" s="1"/>
  <c r="N173" s="1"/>
  <c r="J174"/>
  <c r="K175"/>
  <c r="J175"/>
  <c r="K176"/>
  <c r="J176"/>
  <c r="K177"/>
  <c r="J177"/>
  <c r="K178"/>
  <c r="J178"/>
  <c r="J179"/>
  <c r="M179" s="1"/>
  <c r="N179" s="1"/>
  <c r="J180"/>
  <c r="M180" s="1"/>
  <c r="N180" s="1"/>
  <c r="J181"/>
  <c r="M181" s="1"/>
  <c r="N181" s="1"/>
  <c r="J182"/>
  <c r="M182" s="1"/>
  <c r="N182" s="1"/>
  <c r="J183"/>
  <c r="M183" s="1"/>
  <c r="N183" s="1"/>
  <c r="J184"/>
  <c r="M184" s="1"/>
  <c r="N184" s="1"/>
  <c r="J185"/>
  <c r="M185" s="1"/>
  <c r="N185" s="1"/>
  <c r="J186"/>
  <c r="K188"/>
  <c r="K187"/>
  <c r="J187"/>
  <c r="J188"/>
  <c r="K189"/>
  <c r="J189"/>
  <c r="K190"/>
  <c r="J190"/>
  <c r="J191"/>
  <c r="K192"/>
  <c r="J192"/>
  <c r="K193"/>
  <c r="J193"/>
  <c r="J194"/>
  <c r="M194" s="1"/>
  <c r="N194" s="1"/>
  <c r="J195"/>
  <c r="K196"/>
  <c r="J196"/>
  <c r="J258"/>
  <c r="K202"/>
  <c r="K201"/>
  <c r="J200"/>
  <c r="M200" s="1"/>
  <c r="N200" s="1"/>
  <c r="J201"/>
  <c r="M201" s="1"/>
  <c r="N201" s="1"/>
  <c r="J202"/>
  <c r="J203"/>
  <c r="M203" s="1"/>
  <c r="N203" s="1"/>
  <c r="J204"/>
  <c r="M204" s="1"/>
  <c r="N204" s="1"/>
  <c r="J205"/>
  <c r="M205" s="1"/>
  <c r="N205" s="1"/>
  <c r="J206"/>
  <c r="M206" s="1"/>
  <c r="N206" s="1"/>
  <c r="J207"/>
  <c r="M207" s="1"/>
  <c r="N207" s="1"/>
  <c r="J208"/>
  <c r="M208" s="1"/>
  <c r="N208" s="1"/>
  <c r="J209"/>
  <c r="M209" s="1"/>
  <c r="N209" s="1"/>
  <c r="K210"/>
  <c r="J210"/>
  <c r="K211"/>
  <c r="J211"/>
  <c r="J212"/>
  <c r="M212" s="1"/>
  <c r="N212" s="1"/>
  <c r="J213"/>
  <c r="M213" s="1"/>
  <c r="N213" s="1"/>
  <c r="J214"/>
  <c r="M214" s="1"/>
  <c r="N214" s="1"/>
  <c r="J215"/>
  <c r="M215" s="1"/>
  <c r="N215" s="1"/>
  <c r="J216"/>
  <c r="M216" s="1"/>
  <c r="N216" s="1"/>
  <c r="J217"/>
  <c r="M217" s="1"/>
  <c r="N217" s="1"/>
  <c r="J218"/>
  <c r="M218" s="1"/>
  <c r="N218" s="1"/>
  <c r="J220"/>
  <c r="M220" s="1"/>
  <c r="N220" s="1"/>
  <c r="J219"/>
  <c r="M219" s="1"/>
  <c r="N219" s="1"/>
  <c r="J221"/>
  <c r="M221" s="1"/>
  <c r="N221" s="1"/>
  <c r="J222"/>
  <c r="M222" s="1"/>
  <c r="N222" s="1"/>
  <c r="J223"/>
  <c r="M223" s="1"/>
  <c r="N223" s="1"/>
  <c r="J224"/>
  <c r="M224" s="1"/>
  <c r="N224" s="1"/>
  <c r="J225"/>
  <c r="M225" s="1"/>
  <c r="N225" s="1"/>
  <c r="J226"/>
  <c r="M226" s="1"/>
  <c r="N226" s="1"/>
  <c r="J227"/>
  <c r="M227" s="1"/>
  <c r="N227" s="1"/>
  <c r="J228"/>
  <c r="M228" s="1"/>
  <c r="N228" s="1"/>
  <c r="J229"/>
  <c r="M229" s="1"/>
  <c r="N229" s="1"/>
  <c r="J230"/>
  <c r="M230" s="1"/>
  <c r="N230" s="1"/>
  <c r="J231"/>
  <c r="M231" s="1"/>
  <c r="N231" s="1"/>
  <c r="J232"/>
  <c r="M232" s="1"/>
  <c r="N232" s="1"/>
  <c r="J233"/>
  <c r="M233" s="1"/>
  <c r="N233" s="1"/>
  <c r="J234"/>
  <c r="M234" s="1"/>
  <c r="N234" s="1"/>
  <c r="J235"/>
  <c r="M235" s="1"/>
  <c r="N235" s="1"/>
  <c r="J236"/>
  <c r="M236" s="1"/>
  <c r="N236" s="1"/>
  <c r="J237"/>
  <c r="M237" s="1"/>
  <c r="N237" s="1"/>
  <c r="J238"/>
  <c r="M238" s="1"/>
  <c r="N238" s="1"/>
  <c r="J239"/>
  <c r="M239" s="1"/>
  <c r="N239" s="1"/>
  <c r="J240"/>
  <c r="M240" s="1"/>
  <c r="N240" s="1"/>
  <c r="J241"/>
  <c r="M241" s="1"/>
  <c r="N241" s="1"/>
  <c r="J242"/>
  <c r="M242" s="1"/>
  <c r="N242" s="1"/>
  <c r="J243"/>
  <c r="M243" s="1"/>
  <c r="N243" s="1"/>
  <c r="J244"/>
  <c r="M244" s="1"/>
  <c r="N244" s="1"/>
  <c r="J245"/>
  <c r="M245" s="1"/>
  <c r="N245" s="1"/>
  <c r="J246"/>
  <c r="M246" s="1"/>
  <c r="N246" s="1"/>
  <c r="J247"/>
  <c r="M247" s="1"/>
  <c r="N247" s="1"/>
  <c r="J248"/>
  <c r="M248" s="1"/>
  <c r="N248" s="1"/>
  <c r="J249"/>
  <c r="M249" s="1"/>
  <c r="N249" s="1"/>
  <c r="J250"/>
  <c r="K251"/>
  <c r="J251"/>
  <c r="J252"/>
  <c r="M252" s="1"/>
  <c r="N252" s="1"/>
  <c r="J253"/>
  <c r="M253" s="1"/>
  <c r="N253" s="1"/>
  <c r="J254"/>
  <c r="M254" s="1"/>
  <c r="N254" s="1"/>
  <c r="J255"/>
  <c r="M255" s="1"/>
  <c r="N255" s="1"/>
  <c r="J256"/>
  <c r="M256" s="1"/>
  <c r="N256" s="1"/>
  <c r="J257"/>
  <c r="M257" s="1"/>
  <c r="N257" s="1"/>
  <c r="M258"/>
  <c r="N258" s="1"/>
  <c r="J261"/>
  <c r="M261" s="1"/>
  <c r="N261" s="1"/>
  <c r="J262"/>
  <c r="M262" s="1"/>
  <c r="N262" s="1"/>
  <c r="J263"/>
  <c r="M263" s="1"/>
  <c r="N263" s="1"/>
  <c r="N57" l="1"/>
  <c r="N93"/>
  <c r="J93"/>
  <c r="J143" s="1"/>
  <c r="M107"/>
  <c r="N107" s="1"/>
  <c r="M110"/>
  <c r="N110" s="1"/>
  <c r="M112"/>
  <c r="N112" s="1"/>
  <c r="M113"/>
  <c r="N113" s="1"/>
  <c r="M126"/>
  <c r="N126" s="1"/>
  <c r="M132"/>
  <c r="N132" s="1"/>
  <c r="M129"/>
  <c r="N129" s="1"/>
  <c r="M130"/>
  <c r="N130" s="1"/>
  <c r="M131"/>
  <c r="N131" s="1"/>
  <c r="M133"/>
  <c r="N133" s="1"/>
  <c r="M134"/>
  <c r="N134" s="1"/>
  <c r="M135"/>
  <c r="N135" s="1"/>
  <c r="M136"/>
  <c r="N136" s="1"/>
  <c r="M139"/>
  <c r="N139" s="1"/>
  <c r="M140"/>
  <c r="N140" s="1"/>
  <c r="M151"/>
  <c r="N151" s="1"/>
  <c r="M152"/>
  <c r="N152" s="1"/>
  <c r="M166"/>
  <c r="N166" s="1"/>
  <c r="M167"/>
  <c r="N167" s="1"/>
  <c r="M174"/>
  <c r="N174" s="1"/>
  <c r="M175"/>
  <c r="N175" s="1"/>
  <c r="M176"/>
  <c r="N176" s="1"/>
  <c r="M177"/>
  <c r="N177" s="1"/>
  <c r="M178"/>
  <c r="N178" s="1"/>
  <c r="M186"/>
  <c r="N186" s="1"/>
  <c r="M188"/>
  <c r="N188" s="1"/>
  <c r="M187"/>
  <c r="N187" s="1"/>
  <c r="M189"/>
  <c r="N189" s="1"/>
  <c r="M190"/>
  <c r="N190" s="1"/>
  <c r="M196"/>
  <c r="N196" s="1"/>
  <c r="M191"/>
  <c r="N191" s="1"/>
  <c r="M192"/>
  <c r="N192" s="1"/>
  <c r="M193"/>
  <c r="N193" s="1"/>
  <c r="M195"/>
  <c r="N195" s="1"/>
  <c r="M202"/>
  <c r="N202" s="1"/>
  <c r="M210"/>
  <c r="N210" s="1"/>
  <c r="M211"/>
  <c r="N211" s="1"/>
  <c r="M250"/>
  <c r="N250" s="1"/>
  <c r="M251"/>
  <c r="N251" s="1"/>
  <c r="J264"/>
  <c r="M264" s="1"/>
  <c r="N264" s="1"/>
  <c r="N143" l="1"/>
  <c r="N197" s="1"/>
  <c r="N259" s="1"/>
  <c r="J265"/>
  <c r="J266"/>
  <c r="M266" s="1"/>
  <c r="N266" s="1"/>
  <c r="J267"/>
  <c r="M267" s="1"/>
  <c r="N267" s="1"/>
  <c r="J268"/>
  <c r="M268" s="1"/>
  <c r="N268" s="1"/>
  <c r="J269"/>
  <c r="M269" s="1"/>
  <c r="N269" s="1"/>
  <c r="M265" l="1"/>
  <c r="N265" s="1"/>
  <c r="J270"/>
  <c r="M270" s="1"/>
  <c r="N270" s="1"/>
  <c r="J271"/>
  <c r="M271" s="1"/>
  <c r="N271" s="1"/>
  <c r="J272"/>
  <c r="M272" s="1"/>
  <c r="N272" s="1"/>
  <c r="J273"/>
  <c r="M273" s="1"/>
  <c r="N273" s="1"/>
  <c r="J274"/>
  <c r="M274" s="1"/>
  <c r="N274" s="1"/>
  <c r="J275"/>
  <c r="M275" s="1"/>
  <c r="N275" s="1"/>
  <c r="J276" l="1"/>
  <c r="M276" s="1"/>
  <c r="N276" s="1"/>
  <c r="J277" l="1"/>
  <c r="J278"/>
  <c r="M278" s="1"/>
  <c r="N278" s="1"/>
  <c r="J279"/>
  <c r="M279" s="1"/>
  <c r="N279" s="1"/>
  <c r="M277" l="1"/>
  <c r="N277" s="1"/>
  <c r="J280"/>
  <c r="M280" s="1"/>
  <c r="N280" s="1"/>
  <c r="J281"/>
  <c r="M281" s="1"/>
  <c r="N281" s="1"/>
  <c r="J282"/>
  <c r="M282" s="1"/>
  <c r="N282" s="1"/>
  <c r="J283" l="1"/>
  <c r="K284"/>
  <c r="J284"/>
  <c r="K286"/>
  <c r="K285"/>
  <c r="J285"/>
  <c r="J286"/>
  <c r="M283" l="1"/>
  <c r="N283" s="1"/>
  <c r="M284"/>
  <c r="N284" s="1"/>
  <c r="M286"/>
  <c r="N286" s="1"/>
  <c r="M285"/>
  <c r="N285" s="1"/>
  <c r="J287"/>
  <c r="M287" s="1"/>
  <c r="N287" s="1"/>
  <c r="J288"/>
  <c r="M288" s="1"/>
  <c r="N288" s="1"/>
  <c r="J289"/>
  <c r="M289" l="1"/>
  <c r="N289" s="1"/>
  <c r="K290"/>
  <c r="J290"/>
  <c r="M290" l="1"/>
  <c r="N290" s="1"/>
  <c r="J291"/>
  <c r="M291" s="1"/>
  <c r="N291" s="1"/>
  <c r="K292"/>
  <c r="J292"/>
  <c r="K293"/>
  <c r="J293"/>
  <c r="M292" l="1"/>
  <c r="N292" s="1"/>
  <c r="M293"/>
  <c r="N293" s="1"/>
  <c r="K294"/>
  <c r="K295"/>
  <c r="J294"/>
  <c r="J295"/>
  <c r="M294" l="1"/>
  <c r="N294" s="1"/>
  <c r="M295"/>
  <c r="N295" s="1"/>
  <c r="J296"/>
  <c r="M296" s="1"/>
  <c r="N296" s="1"/>
  <c r="J297"/>
  <c r="M297" s="1"/>
  <c r="N297" s="1"/>
  <c r="J298"/>
  <c r="M298" s="1"/>
  <c r="N298" s="1"/>
  <c r="J299"/>
  <c r="M299" s="1"/>
  <c r="N299" s="1"/>
  <c r="J300"/>
  <c r="M300" s="1"/>
  <c r="N300" s="1"/>
  <c r="J301"/>
  <c r="M301" s="1"/>
  <c r="N301" s="1"/>
  <c r="J302" l="1"/>
  <c r="M302" s="1"/>
  <c r="N302" s="1"/>
  <c r="J303"/>
  <c r="M303" s="1"/>
  <c r="N303" s="1"/>
  <c r="J304" l="1"/>
  <c r="M304" s="1"/>
  <c r="N304" s="1"/>
  <c r="J305"/>
  <c r="M305" s="1"/>
  <c r="N305" s="1"/>
  <c r="J306" l="1"/>
  <c r="M306" s="1"/>
  <c r="N306" s="1"/>
  <c r="J307"/>
  <c r="M307" s="1"/>
  <c r="N307" s="1"/>
  <c r="J308"/>
  <c r="M308" s="1"/>
  <c r="N308" s="1"/>
  <c r="J309" l="1"/>
  <c r="M309" s="1"/>
  <c r="N309" s="1"/>
  <c r="J310"/>
  <c r="J311" l="1"/>
  <c r="M310"/>
  <c r="N310" s="1"/>
  <c r="N311" s="1"/>
  <c r="J314"/>
  <c r="J315"/>
  <c r="M315" s="1"/>
  <c r="N315" s="1"/>
  <c r="M314" l="1"/>
  <c r="N314" s="1"/>
  <c r="J316"/>
  <c r="M316" s="1"/>
  <c r="N316" s="1"/>
  <c r="J317"/>
  <c r="M317" s="1"/>
  <c r="N317" s="1"/>
  <c r="J318"/>
  <c r="M318" s="1"/>
  <c r="N318" s="1"/>
  <c r="J319" l="1"/>
  <c r="M319" s="1"/>
  <c r="N319" s="1"/>
  <c r="J320"/>
  <c r="M320" s="1"/>
  <c r="N320" s="1"/>
  <c r="K324"/>
  <c r="J324"/>
  <c r="M324" l="1"/>
  <c r="N324" s="1"/>
  <c r="J321"/>
  <c r="M321" s="1"/>
  <c r="N321" s="1"/>
  <c r="J322"/>
  <c r="M322" s="1"/>
  <c r="N322" s="1"/>
  <c r="J323"/>
  <c r="M323" l="1"/>
  <c r="N323" s="1"/>
  <c r="K325"/>
  <c r="J325"/>
  <c r="J326"/>
  <c r="M326" s="1"/>
  <c r="N326" s="1"/>
  <c r="M325" l="1"/>
  <c r="N325" s="1"/>
  <c r="J327"/>
  <c r="M327" s="1"/>
  <c r="N327" s="1"/>
  <c r="J328"/>
  <c r="M328" s="1"/>
  <c r="N328" s="1"/>
  <c r="J329"/>
  <c r="M329" s="1"/>
  <c r="N329" s="1"/>
  <c r="J330" l="1"/>
  <c r="M330" s="1"/>
  <c r="N330" s="1"/>
  <c r="J331"/>
  <c r="M331" l="1"/>
  <c r="N331" s="1"/>
  <c r="K332"/>
  <c r="J332"/>
  <c r="M332" l="1"/>
  <c r="N332" s="1"/>
  <c r="J333"/>
  <c r="M333" s="1"/>
  <c r="N333" s="1"/>
  <c r="J334"/>
  <c r="M334" s="1"/>
  <c r="N334" s="1"/>
  <c r="J335"/>
  <c r="K336"/>
  <c r="J336"/>
  <c r="M335" l="1"/>
  <c r="N335" s="1"/>
  <c r="M336"/>
  <c r="N336" s="1"/>
  <c r="J337"/>
  <c r="M337" s="1"/>
  <c r="N337" s="1"/>
  <c r="J338"/>
  <c r="M338" s="1"/>
  <c r="N338" s="1"/>
  <c r="J339"/>
  <c r="M339" s="1"/>
  <c r="N339" s="1"/>
  <c r="J340" l="1"/>
  <c r="M340" s="1"/>
  <c r="N340" s="1"/>
  <c r="J341"/>
  <c r="M341" s="1"/>
  <c r="N341" s="1"/>
  <c r="J342"/>
  <c r="M342" l="1"/>
  <c r="N342" s="1"/>
  <c r="K343"/>
  <c r="J343"/>
  <c r="K344"/>
  <c r="J344"/>
  <c r="J345"/>
  <c r="M345" s="1"/>
  <c r="N345" s="1"/>
  <c r="M343" l="1"/>
  <c r="N343" s="1"/>
  <c r="M344"/>
  <c r="N344" s="1"/>
  <c r="J346"/>
  <c r="M346" s="1"/>
  <c r="N346" s="1"/>
  <c r="J347"/>
  <c r="M347" s="1"/>
  <c r="N347" s="1"/>
  <c r="J348"/>
  <c r="M348" s="1"/>
  <c r="N348" s="1"/>
  <c r="J349"/>
  <c r="M349" s="1"/>
  <c r="N349" s="1"/>
  <c r="J350"/>
  <c r="M350" s="1"/>
  <c r="N350" s="1"/>
  <c r="J351"/>
  <c r="M351" l="1"/>
  <c r="N351" s="1"/>
  <c r="K352"/>
  <c r="J352"/>
  <c r="M352" l="1"/>
  <c r="N352" s="1"/>
  <c r="K353"/>
  <c r="J353"/>
  <c r="J354"/>
  <c r="K355"/>
  <c r="J355"/>
  <c r="J356"/>
  <c r="M356" s="1"/>
  <c r="N356" s="1"/>
  <c r="M353" l="1"/>
  <c r="N353" s="1"/>
  <c r="M354"/>
  <c r="N354" s="1"/>
  <c r="M355"/>
  <c r="N355" s="1"/>
  <c r="J357"/>
  <c r="M357" s="1"/>
  <c r="N357" s="1"/>
  <c r="J358"/>
  <c r="M358" s="1"/>
  <c r="N358" s="1"/>
  <c r="K359" l="1"/>
  <c r="J359"/>
  <c r="J360"/>
  <c r="M360" s="1"/>
  <c r="N360" s="1"/>
  <c r="J361"/>
  <c r="M361" s="1"/>
  <c r="N361" s="1"/>
  <c r="M359" l="1"/>
  <c r="N359" s="1"/>
  <c r="J362"/>
  <c r="M362" s="1"/>
  <c r="N362" s="1"/>
  <c r="J363"/>
  <c r="M363" s="1"/>
  <c r="N363" s="1"/>
  <c r="J364"/>
  <c r="M364" l="1"/>
  <c r="N364" s="1"/>
  <c r="K365"/>
  <c r="J365"/>
  <c r="K366"/>
  <c r="J366"/>
  <c r="K367"/>
  <c r="J367"/>
  <c r="K368"/>
  <c r="J368"/>
  <c r="M365" l="1"/>
  <c r="N365" s="1"/>
  <c r="M366"/>
  <c r="N366" s="1"/>
  <c r="M367"/>
  <c r="N367" s="1"/>
  <c r="M368"/>
  <c r="N368" s="1"/>
  <c r="J369"/>
  <c r="M369" s="1"/>
  <c r="N369" s="1"/>
  <c r="J370"/>
  <c r="M370" s="1"/>
  <c r="N370" s="1"/>
  <c r="J371"/>
  <c r="J372" l="1"/>
  <c r="M371"/>
  <c r="N371" s="1"/>
  <c r="N372" s="1"/>
  <c r="J374"/>
  <c r="M374" s="1"/>
  <c r="N374" s="1"/>
  <c r="J375"/>
  <c r="M375" s="1"/>
  <c r="N375" s="1"/>
  <c r="J376"/>
  <c r="M376" s="1"/>
  <c r="N376" s="1"/>
  <c r="J377" l="1"/>
  <c r="M377" s="1"/>
  <c r="N377" s="1"/>
  <c r="J378"/>
  <c r="M378" s="1"/>
  <c r="N378" s="1"/>
  <c r="J379"/>
  <c r="M379" l="1"/>
  <c r="N379" s="1"/>
  <c r="K380"/>
  <c r="J380"/>
  <c r="J381"/>
  <c r="M381" s="1"/>
  <c r="N381" s="1"/>
  <c r="J382"/>
  <c r="M382" s="1"/>
  <c r="N382" s="1"/>
  <c r="M380" l="1"/>
  <c r="N380" s="1"/>
  <c r="J383"/>
  <c r="M383" s="1"/>
  <c r="N383" s="1"/>
  <c r="J384"/>
  <c r="M384" s="1"/>
  <c r="N384" s="1"/>
  <c r="J385"/>
  <c r="M385" s="1"/>
  <c r="N385" s="1"/>
  <c r="J386" l="1"/>
  <c r="J387"/>
  <c r="M387" s="1"/>
  <c r="N387" s="1"/>
  <c r="J388"/>
  <c r="M388" s="1"/>
  <c r="N388" s="1"/>
  <c r="M386" l="1"/>
  <c r="N386" s="1"/>
  <c r="J389"/>
  <c r="M389" s="1"/>
  <c r="N389" s="1"/>
  <c r="J390"/>
  <c r="M390" s="1"/>
  <c r="N390" s="1"/>
  <c r="K393"/>
  <c r="J391"/>
  <c r="M391" s="1"/>
  <c r="N391" s="1"/>
  <c r="J392"/>
  <c r="M392" s="1"/>
  <c r="N392" s="1"/>
  <c r="J393"/>
  <c r="K394"/>
  <c r="J394"/>
  <c r="K395"/>
  <c r="J395"/>
  <c r="K396"/>
  <c r="J396"/>
  <c r="K397"/>
  <c r="J397"/>
  <c r="J398"/>
  <c r="J399"/>
  <c r="J400"/>
  <c r="M400" s="1"/>
  <c r="N400" s="1"/>
  <c r="J401"/>
  <c r="M401" s="1"/>
  <c r="N401" s="1"/>
  <c r="J402"/>
  <c r="M402" s="1"/>
  <c r="N402" s="1"/>
  <c r="J403"/>
  <c r="M403" s="1"/>
  <c r="N403" s="1"/>
  <c r="J404"/>
  <c r="M404" s="1"/>
  <c r="N404" s="1"/>
  <c r="J405"/>
  <c r="M405" s="1"/>
  <c r="N405" s="1"/>
  <c r="J406"/>
  <c r="M406" s="1"/>
  <c r="N406" s="1"/>
  <c r="J407"/>
  <c r="M407" s="1"/>
  <c r="N407" s="1"/>
  <c r="J412"/>
  <c r="M412" s="1"/>
  <c r="N412" s="1"/>
  <c r="J408"/>
  <c r="M408" s="1"/>
  <c r="N408" s="1"/>
  <c r="J409"/>
  <c r="M409" s="1"/>
  <c r="N409" s="1"/>
  <c r="J410"/>
  <c r="M410" s="1"/>
  <c r="N410" s="1"/>
  <c r="J411"/>
  <c r="M411" s="1"/>
  <c r="N411" s="1"/>
  <c r="J413"/>
  <c r="K414"/>
  <c r="J414"/>
  <c r="J415"/>
  <c r="M415" s="1"/>
  <c r="N415" s="1"/>
  <c r="J416"/>
  <c r="M416" s="1"/>
  <c r="N416" s="1"/>
  <c r="J417"/>
  <c r="M417" s="1"/>
  <c r="N417" s="1"/>
  <c r="J418"/>
  <c r="M418" s="1"/>
  <c r="N418" s="1"/>
  <c r="J419"/>
  <c r="M419" s="1"/>
  <c r="N419" s="1"/>
  <c r="J9" i="3"/>
  <c r="M9" s="1"/>
  <c r="N9" s="1"/>
  <c r="J420" i="2"/>
  <c r="M420" s="1"/>
  <c r="N420" s="1"/>
  <c r="J421"/>
  <c r="M421" s="1"/>
  <c r="N421" s="1"/>
  <c r="K425"/>
  <c r="J425"/>
  <c r="J426"/>
  <c r="J422"/>
  <c r="M422" s="1"/>
  <c r="N422" s="1"/>
  <c r="J423"/>
  <c r="M423" s="1"/>
  <c r="N423" s="1"/>
  <c r="J424"/>
  <c r="K428"/>
  <c r="K427"/>
  <c r="J427"/>
  <c r="J428"/>
  <c r="J429"/>
  <c r="K430"/>
  <c r="J430"/>
  <c r="K433"/>
  <c r="J433"/>
  <c r="K434"/>
  <c r="J434"/>
  <c r="J435"/>
  <c r="M435" s="1"/>
  <c r="N435" s="1"/>
  <c r="J436"/>
  <c r="M436" s="1"/>
  <c r="N436" s="1"/>
  <c r="J437"/>
  <c r="M437" s="1"/>
  <c r="J438"/>
  <c r="J439"/>
  <c r="M439" s="1"/>
  <c r="N439" s="1"/>
  <c r="J440"/>
  <c r="M440" s="1"/>
  <c r="N440" s="1"/>
  <c r="J441"/>
  <c r="M441" s="1"/>
  <c r="N441" s="1"/>
  <c r="J442"/>
  <c r="M442" s="1"/>
  <c r="N442" s="1"/>
  <c r="J443"/>
  <c r="M443" s="1"/>
  <c r="N443" s="1"/>
  <c r="J444"/>
  <c r="M444" s="1"/>
  <c r="N444" s="1"/>
  <c r="J445"/>
  <c r="M445" s="1"/>
  <c r="N445" s="1"/>
  <c r="J446"/>
  <c r="M446" s="1"/>
  <c r="N446" s="1"/>
  <c r="J447"/>
  <c r="M447" s="1"/>
  <c r="N447" s="1"/>
  <c r="J448"/>
  <c r="M448" s="1"/>
  <c r="N448" s="1"/>
  <c r="M393" l="1"/>
  <c r="N393" s="1"/>
  <c r="M394"/>
  <c r="N394" s="1"/>
  <c r="M395"/>
  <c r="N395" s="1"/>
  <c r="M396"/>
  <c r="N396" s="1"/>
  <c r="M397"/>
  <c r="N397" s="1"/>
  <c r="M398"/>
  <c r="N398" s="1"/>
  <c r="M399"/>
  <c r="N399" s="1"/>
  <c r="M413"/>
  <c r="N413" s="1"/>
  <c r="M414"/>
  <c r="N414" s="1"/>
  <c r="M425"/>
  <c r="N425" s="1"/>
  <c r="M426"/>
  <c r="N426" s="1"/>
  <c r="M424"/>
  <c r="N424" s="1"/>
  <c r="M428"/>
  <c r="N428" s="1"/>
  <c r="M427"/>
  <c r="N427" s="1"/>
  <c r="M429"/>
  <c r="N429" s="1"/>
  <c r="M430"/>
  <c r="N430" s="1"/>
  <c r="M433"/>
  <c r="N433" s="1"/>
  <c r="M434"/>
  <c r="N434" s="1"/>
  <c r="N437"/>
  <c r="M438"/>
  <c r="N438" s="1"/>
  <c r="J449"/>
  <c r="M449" s="1"/>
  <c r="N449" s="1"/>
  <c r="J450"/>
  <c r="M450" s="1"/>
  <c r="N450" s="1"/>
  <c r="J451"/>
  <c r="M451" s="1"/>
  <c r="N451" s="1"/>
  <c r="J452"/>
  <c r="K453"/>
  <c r="J453"/>
  <c r="N431" l="1"/>
  <c r="M452"/>
  <c r="N452" s="1"/>
  <c r="M453"/>
  <c r="N453" s="1"/>
  <c r="J454" l="1"/>
  <c r="J455"/>
  <c r="M455" s="1"/>
  <c r="N455" s="1"/>
  <c r="J456"/>
  <c r="M456" s="1"/>
  <c r="N456" s="1"/>
  <c r="J457"/>
  <c r="M457" s="1"/>
  <c r="N457" s="1"/>
  <c r="J458"/>
  <c r="M458" s="1"/>
  <c r="N458" s="1"/>
  <c r="J459"/>
  <c r="M459" s="1"/>
  <c r="N459" s="1"/>
  <c r="J460"/>
  <c r="M460" s="1"/>
  <c r="N460" s="1"/>
  <c r="J461"/>
  <c r="M461" s="1"/>
  <c r="N461" s="1"/>
  <c r="J462"/>
  <c r="M462" s="1"/>
  <c r="N462" s="1"/>
  <c r="J463"/>
  <c r="M463" s="1"/>
  <c r="N463" s="1"/>
  <c r="J464"/>
  <c r="M464" s="1"/>
  <c r="N464" s="1"/>
  <c r="J465"/>
  <c r="M465" s="1"/>
  <c r="N465" s="1"/>
  <c r="J466"/>
  <c r="M466" s="1"/>
  <c r="N466" s="1"/>
  <c r="J467"/>
  <c r="M467" s="1"/>
  <c r="N467" s="1"/>
  <c r="J468"/>
  <c r="M468" s="1"/>
  <c r="N468" s="1"/>
  <c r="J469"/>
  <c r="M469" s="1"/>
  <c r="N469" s="1"/>
  <c r="J10" i="3"/>
  <c r="M10" s="1"/>
  <c r="N10" s="1"/>
  <c r="J11"/>
  <c r="M11" s="1"/>
  <c r="N11" s="1"/>
  <c r="J470" i="2"/>
  <c r="M470" s="1"/>
  <c r="N470" s="1"/>
  <c r="K471"/>
  <c r="J471"/>
  <c r="J472"/>
  <c r="M472" s="1"/>
  <c r="N472" s="1"/>
  <c r="J473"/>
  <c r="M473" s="1"/>
  <c r="N473" s="1"/>
  <c r="J474"/>
  <c r="M474" s="1"/>
  <c r="N474" s="1"/>
  <c r="K475"/>
  <c r="J475"/>
  <c r="J476"/>
  <c r="K477"/>
  <c r="J477"/>
  <c r="K478"/>
  <c r="J478"/>
  <c r="J479"/>
  <c r="M479" s="1"/>
  <c r="N479" s="1"/>
  <c r="J480"/>
  <c r="M480" s="1"/>
  <c r="N480" s="1"/>
  <c r="J481"/>
  <c r="M481" s="1"/>
  <c r="N481" s="1"/>
  <c r="J482"/>
  <c r="M482" s="1"/>
  <c r="N482" s="1"/>
  <c r="J12" i="3"/>
  <c r="M12" s="1"/>
  <c r="N12" s="1"/>
  <c r="J483" i="2"/>
  <c r="M483" s="1"/>
  <c r="N483" s="1"/>
  <c r="J484"/>
  <c r="M484" s="1"/>
  <c r="N484" s="1"/>
  <c r="J485"/>
  <c r="M485" s="1"/>
  <c r="N485" s="1"/>
  <c r="J486"/>
  <c r="M486" s="1"/>
  <c r="N486" s="1"/>
  <c r="J13" i="3"/>
  <c r="J487" i="2"/>
  <c r="M487" s="1"/>
  <c r="N487" s="1"/>
  <c r="J488"/>
  <c r="M488" s="1"/>
  <c r="N488" s="1"/>
  <c r="J489"/>
  <c r="M489" s="1"/>
  <c r="N489" s="1"/>
  <c r="J490"/>
  <c r="M490" s="1"/>
  <c r="N490" s="1"/>
  <c r="J491"/>
  <c r="M491" s="1"/>
  <c r="N491" s="1"/>
  <c r="J492"/>
  <c r="M492" s="1"/>
  <c r="N492" s="1"/>
  <c r="J493"/>
  <c r="M493" s="1"/>
  <c r="N493" s="1"/>
  <c r="J494"/>
  <c r="M494" s="1"/>
  <c r="N494" s="1"/>
  <c r="J495"/>
  <c r="M495" s="1"/>
  <c r="N495" s="1"/>
  <c r="K496"/>
  <c r="J496"/>
  <c r="K499"/>
  <c r="J497"/>
  <c r="M497" s="1"/>
  <c r="N497" s="1"/>
  <c r="J498"/>
  <c r="M498" s="1"/>
  <c r="N498" s="1"/>
  <c r="J499"/>
  <c r="J500"/>
  <c r="M500" s="1"/>
  <c r="N500" s="1"/>
  <c r="D6" i="6"/>
  <c r="J501" i="2"/>
  <c r="M501" s="1"/>
  <c r="N501" s="1"/>
  <c r="J502"/>
  <c r="M502" s="1"/>
  <c r="N502" s="1"/>
  <c r="J503"/>
  <c r="K504"/>
  <c r="J504"/>
  <c r="K14" i="3"/>
  <c r="J14"/>
  <c r="K15"/>
  <c r="J15"/>
  <c r="K508" i="2"/>
  <c r="J508"/>
  <c r="J509"/>
  <c r="M509" s="1"/>
  <c r="N509" s="1"/>
  <c r="J510"/>
  <c r="M510" s="1"/>
  <c r="N510" s="1"/>
  <c r="J511"/>
  <c r="M511" s="1"/>
  <c r="N511" s="1"/>
  <c r="J512"/>
  <c r="M512" s="1"/>
  <c r="N512" s="1"/>
  <c r="J513"/>
  <c r="C577"/>
  <c r="E577" s="1"/>
  <c r="F577" s="1"/>
  <c r="M454" l="1"/>
  <c r="N454" s="1"/>
  <c r="M471"/>
  <c r="N471" s="1"/>
  <c r="M14" i="3"/>
  <c r="N14" s="1"/>
  <c r="M475" i="2"/>
  <c r="N475" s="1"/>
  <c r="M476"/>
  <c r="N476" s="1"/>
  <c r="M477"/>
  <c r="N477" s="1"/>
  <c r="M478"/>
  <c r="N478" s="1"/>
  <c r="M13" i="3"/>
  <c r="N13" s="1"/>
  <c r="M496" i="2"/>
  <c r="N496" s="1"/>
  <c r="M499"/>
  <c r="N499" s="1"/>
  <c r="M503"/>
  <c r="N503" s="1"/>
  <c r="M504"/>
  <c r="N504" s="1"/>
  <c r="M15" i="3"/>
  <c r="N15" s="1"/>
  <c r="M508" i="2"/>
  <c r="N508" s="1"/>
  <c r="M513"/>
  <c r="N513" s="1"/>
  <c r="K514"/>
  <c r="J514"/>
  <c r="J515"/>
  <c r="M515" s="1"/>
  <c r="N515" s="1"/>
  <c r="J516"/>
  <c r="M516" s="1"/>
  <c r="N516" s="1"/>
  <c r="J517"/>
  <c r="M517" s="1"/>
  <c r="N517" s="1"/>
  <c r="J518"/>
  <c r="M518" s="1"/>
  <c r="N518" s="1"/>
  <c r="J519"/>
  <c r="M519" s="1"/>
  <c r="N519" s="1"/>
  <c r="J520"/>
  <c r="M520" s="1"/>
  <c r="N520" s="1"/>
  <c r="J521"/>
  <c r="M521" s="1"/>
  <c r="N521" s="1"/>
  <c r="J522"/>
  <c r="M522" s="1"/>
  <c r="N522" s="1"/>
  <c r="J523"/>
  <c r="M523" s="1"/>
  <c r="N523" s="1"/>
  <c r="J524"/>
  <c r="M524" s="1"/>
  <c r="N524" s="1"/>
  <c r="J525"/>
  <c r="M525" s="1"/>
  <c r="N525" s="1"/>
  <c r="J526"/>
  <c r="M526" s="1"/>
  <c r="N526" s="1"/>
  <c r="J527"/>
  <c r="M527" s="1"/>
  <c r="N527" s="1"/>
  <c r="J528"/>
  <c r="M528" s="1"/>
  <c r="N528" s="1"/>
  <c r="J529"/>
  <c r="M529" s="1"/>
  <c r="N529" s="1"/>
  <c r="J530"/>
  <c r="M530" s="1"/>
  <c r="N530" s="1"/>
  <c r="J531"/>
  <c r="M531" s="1"/>
  <c r="N531" s="1"/>
  <c r="J532"/>
  <c r="M532" s="1"/>
  <c r="N532" s="1"/>
  <c r="J533"/>
  <c r="M533" s="1"/>
  <c r="N533" s="1"/>
  <c r="J534"/>
  <c r="M534" s="1"/>
  <c r="N534" s="1"/>
  <c r="J535"/>
  <c r="M535" s="1"/>
  <c r="N535" s="1"/>
  <c r="J536"/>
  <c r="M536" s="1"/>
  <c r="N536" s="1"/>
  <c r="J537"/>
  <c r="M537" s="1"/>
  <c r="N537" s="1"/>
  <c r="J538"/>
  <c r="M538" s="1"/>
  <c r="N538" s="1"/>
  <c r="J539"/>
  <c r="M539" s="1"/>
  <c r="N539" s="1"/>
  <c r="J540"/>
  <c r="M540" s="1"/>
  <c r="N540" s="1"/>
  <c r="D5" i="6"/>
  <c r="D4"/>
  <c r="D3"/>
  <c r="J541" i="2"/>
  <c r="K542"/>
  <c r="J542"/>
  <c r="K543"/>
  <c r="J543"/>
  <c r="J16" i="3"/>
  <c r="M16" s="1"/>
  <c r="N16" s="1"/>
  <c r="J544" i="2"/>
  <c r="M544" s="1"/>
  <c r="N544" s="1"/>
  <c r="J545"/>
  <c r="M545" s="1"/>
  <c r="N545" s="1"/>
  <c r="J546"/>
  <c r="M546" s="1"/>
  <c r="N546" s="1"/>
  <c r="J547"/>
  <c r="M547" s="1"/>
  <c r="N547" s="1"/>
  <c r="J548"/>
  <c r="M548" s="1"/>
  <c r="N548" s="1"/>
  <c r="J7" i="5"/>
  <c r="M7" s="1"/>
  <c r="N7" s="1"/>
  <c r="J549" i="2"/>
  <c r="M549" s="1"/>
  <c r="N549" s="1"/>
  <c r="J550"/>
  <c r="M550" s="1"/>
  <c r="N550" s="1"/>
  <c r="J551"/>
  <c r="M551" s="1"/>
  <c r="N551" s="1"/>
  <c r="J552"/>
  <c r="M552" s="1"/>
  <c r="N552" s="1"/>
  <c r="J17" i="3"/>
  <c r="M17" s="1"/>
  <c r="N17" s="1"/>
  <c r="J19"/>
  <c r="M19" s="1"/>
  <c r="N19" s="1"/>
  <c r="J18"/>
  <c r="J553" i="2"/>
  <c r="M553" s="1"/>
  <c r="N553" s="1"/>
  <c r="J554"/>
  <c r="K555"/>
  <c r="J555"/>
  <c r="K20" i="3"/>
  <c r="J20"/>
  <c r="J21"/>
  <c r="M21" s="1"/>
  <c r="N21" s="1"/>
  <c r="J22"/>
  <c r="M22" s="1"/>
  <c r="N22" s="1"/>
  <c r="K556" i="2"/>
  <c r="J556"/>
  <c r="K557"/>
  <c r="J557"/>
  <c r="K558"/>
  <c r="J558"/>
  <c r="J559"/>
  <c r="M559" s="1"/>
  <c r="N559" s="1"/>
  <c r="K23" i="3"/>
  <c r="J23"/>
  <c r="J560" i="2"/>
  <c r="M560" s="1"/>
  <c r="N560" s="1"/>
  <c r="J561"/>
  <c r="K562"/>
  <c r="J562"/>
  <c r="J24" i="3"/>
  <c r="M24" s="1"/>
  <c r="N24" s="1"/>
  <c r="J25"/>
  <c r="M25" s="1"/>
  <c r="N25" s="1"/>
  <c r="K563" i="2"/>
  <c r="J563"/>
  <c r="K564"/>
  <c r="J564"/>
  <c r="J565"/>
  <c r="M565" s="1"/>
  <c r="N565" s="1"/>
  <c r="J566"/>
  <c r="K567"/>
  <c r="J567"/>
  <c r="J568"/>
  <c r="M568" s="1"/>
  <c r="N568" s="1"/>
  <c r="J569"/>
  <c r="M569" s="1"/>
  <c r="N569" s="1"/>
  <c r="J570"/>
  <c r="M570" s="1"/>
  <c r="N570" s="1"/>
  <c r="J571"/>
  <c r="M571" s="1"/>
  <c r="N571" s="1"/>
  <c r="J572"/>
  <c r="K573"/>
  <c r="J573"/>
  <c r="J581"/>
  <c r="K583"/>
  <c r="J583"/>
  <c r="K582"/>
  <c r="J582"/>
  <c r="J27" i="3"/>
  <c r="M27" s="1"/>
  <c r="N27" s="1"/>
  <c r="J584" i="2"/>
  <c r="M584" s="1"/>
  <c r="N584" s="1"/>
  <c r="J585"/>
  <c r="M585" s="1"/>
  <c r="N585" s="1"/>
  <c r="J586"/>
  <c r="M586" s="1"/>
  <c r="N586" s="1"/>
  <c r="J587"/>
  <c r="M587" s="1"/>
  <c r="N587" s="1"/>
  <c r="J588"/>
  <c r="J28" i="3"/>
  <c r="M28" s="1"/>
  <c r="N28" s="1"/>
  <c r="K589" i="2"/>
  <c r="J589"/>
  <c r="K590"/>
  <c r="J590"/>
  <c r="J591"/>
  <c r="M591" s="1"/>
  <c r="N591" s="1"/>
  <c r="J592"/>
  <c r="M592" s="1"/>
  <c r="N592" s="1"/>
  <c r="J593"/>
  <c r="M593" s="1"/>
  <c r="N593" s="1"/>
  <c r="J594"/>
  <c r="K595"/>
  <c r="J595"/>
  <c r="K596"/>
  <c r="J596"/>
  <c r="J29" i="3"/>
  <c r="M29" s="1"/>
  <c r="N29" s="1"/>
  <c r="J597" i="2"/>
  <c r="M597" s="1"/>
  <c r="N597" s="1"/>
  <c r="J598"/>
  <c r="M598" s="1"/>
  <c r="N598" s="1"/>
  <c r="J599"/>
  <c r="M599" s="1"/>
  <c r="N599" s="1"/>
  <c r="J30" i="3"/>
  <c r="M30" s="1"/>
  <c r="N30" s="1"/>
  <c r="J600" i="2"/>
  <c r="M600" s="1"/>
  <c r="N600" s="1"/>
  <c r="J601"/>
  <c r="M601" s="1"/>
  <c r="N601" s="1"/>
  <c r="J602"/>
  <c r="M602" s="1"/>
  <c r="N602" s="1"/>
  <c r="J603"/>
  <c r="M603" s="1"/>
  <c r="N603" s="1"/>
  <c r="J604"/>
  <c r="M604" s="1"/>
  <c r="N604" s="1"/>
  <c r="J605"/>
  <c r="M605" s="1"/>
  <c r="N605" s="1"/>
  <c r="J31" i="3"/>
  <c r="M31" s="1"/>
  <c r="N31" s="1"/>
  <c r="J32"/>
  <c r="J606" i="2"/>
  <c r="M606" s="1"/>
  <c r="N606" s="1"/>
  <c r="J607"/>
  <c r="M607" s="1"/>
  <c r="N607" s="1"/>
  <c r="K608"/>
  <c r="J608"/>
  <c r="J609"/>
  <c r="M609" s="1"/>
  <c r="N609" s="1"/>
  <c r="J33" i="3"/>
  <c r="M33" s="1"/>
  <c r="N33" s="1"/>
  <c r="J610" i="2"/>
  <c r="M610" s="1"/>
  <c r="N610" s="1"/>
  <c r="J611"/>
  <c r="K612"/>
  <c r="J612"/>
  <c r="J36" i="3"/>
  <c r="M36" s="1"/>
  <c r="N36" s="1"/>
  <c r="J617" i="2"/>
  <c r="M617" s="1"/>
  <c r="N617" s="1"/>
  <c r="J618"/>
  <c r="M618" s="1"/>
  <c r="N618" s="1"/>
  <c r="J619"/>
  <c r="M619" s="1"/>
  <c r="N619" s="1"/>
  <c r="J613"/>
  <c r="M613" s="1"/>
  <c r="N613" s="1"/>
  <c r="J614"/>
  <c r="M614" s="1"/>
  <c r="N614" s="1"/>
  <c r="L616"/>
  <c r="J615"/>
  <c r="K616"/>
  <c r="J616"/>
  <c r="J34" i="3"/>
  <c r="K35"/>
  <c r="J35"/>
  <c r="J620" i="2"/>
  <c r="M620" s="1"/>
  <c r="N620" s="1"/>
  <c r="K621"/>
  <c r="J621"/>
  <c r="K622"/>
  <c r="J622"/>
  <c r="J623"/>
  <c r="M623" s="1"/>
  <c r="N623" s="1"/>
  <c r="J624"/>
  <c r="M624" s="1"/>
  <c r="N624" s="1"/>
  <c r="J37" i="3"/>
  <c r="M37" s="1"/>
  <c r="N37" s="1"/>
  <c r="J38"/>
  <c r="M38" s="1"/>
  <c r="N38" s="1"/>
  <c r="J39"/>
  <c r="M39" s="1"/>
  <c r="N39" s="1"/>
  <c r="J40"/>
  <c r="M40" s="1"/>
  <c r="N40" s="1"/>
  <c r="J625" i="2"/>
  <c r="M625" s="1"/>
  <c r="N625" s="1"/>
  <c r="J626"/>
  <c r="K627"/>
  <c r="J627"/>
  <c r="J628"/>
  <c r="M628" s="1"/>
  <c r="N628" s="1"/>
  <c r="J41" i="3"/>
  <c r="M41" s="1"/>
  <c r="N41" s="1"/>
  <c r="J42"/>
  <c r="M42" s="1"/>
  <c r="N42" s="1"/>
  <c r="J629" i="2"/>
  <c r="K630"/>
  <c r="J630"/>
  <c r="J631"/>
  <c r="M631" s="1"/>
  <c r="N631" s="1"/>
  <c r="J43" i="3"/>
  <c r="M43" s="1"/>
  <c r="N43" s="1"/>
  <c r="J632" i="2"/>
  <c r="M632" s="1"/>
  <c r="N632" s="1"/>
  <c r="J633"/>
  <c r="M633" s="1"/>
  <c r="N633" s="1"/>
  <c r="J634"/>
  <c r="M634" s="1"/>
  <c r="N634" s="1"/>
  <c r="K636"/>
  <c r="J636"/>
  <c r="J44" i="3"/>
  <c r="M44" s="1"/>
  <c r="N44" s="1"/>
  <c r="J637" i="2"/>
  <c r="M637" s="1"/>
  <c r="N637" s="1"/>
  <c r="J638"/>
  <c r="M638" s="1"/>
  <c r="N638" s="1"/>
  <c r="J639"/>
  <c r="M639" s="1"/>
  <c r="N639" s="1"/>
  <c r="J640"/>
  <c r="M640" s="1"/>
  <c r="N640" s="1"/>
  <c r="J641"/>
  <c r="M641" s="1"/>
  <c r="N641" s="1"/>
  <c r="J642"/>
  <c r="M642" s="1"/>
  <c r="N642" s="1"/>
  <c r="K47" i="3"/>
  <c r="J47"/>
  <c r="K46"/>
  <c r="J46"/>
  <c r="J45"/>
  <c r="M45" s="1"/>
  <c r="N45" s="1"/>
  <c r="J645" i="2"/>
  <c r="K643"/>
  <c r="J643"/>
  <c r="K644"/>
  <c r="J644"/>
  <c r="J51" i="3"/>
  <c r="M51" s="1"/>
  <c r="N51" s="1"/>
  <c r="J50"/>
  <c r="M50" s="1"/>
  <c r="N50" s="1"/>
  <c r="K49"/>
  <c r="J49"/>
  <c r="K48"/>
  <c r="J48"/>
  <c r="K646" i="2"/>
  <c r="K647"/>
  <c r="J646"/>
  <c r="M646" s="1"/>
  <c r="N646" s="1"/>
  <c r="J647"/>
  <c r="J648"/>
  <c r="M648" s="1"/>
  <c r="N648" s="1"/>
  <c r="J649"/>
  <c r="M649" s="1"/>
  <c r="N649" s="1"/>
  <c r="J55" i="3"/>
  <c r="M55" s="1"/>
  <c r="N55" s="1"/>
  <c r="J657" i="2"/>
  <c r="M657" s="1"/>
  <c r="N657" s="1"/>
  <c r="J54" i="3"/>
  <c r="M54" s="1"/>
  <c r="N54" s="1"/>
  <c r="J53"/>
  <c r="M53" s="1"/>
  <c r="N53" s="1"/>
  <c r="J654" i="2"/>
  <c r="M654" s="1"/>
  <c r="N654" s="1"/>
  <c r="J655"/>
  <c r="M655" s="1"/>
  <c r="N655" s="1"/>
  <c r="J656"/>
  <c r="M656" s="1"/>
  <c r="N656" s="1"/>
  <c r="J658"/>
  <c r="M658" s="1"/>
  <c r="N658" s="1"/>
  <c r="J659"/>
  <c r="K660"/>
  <c r="J660"/>
  <c r="L661"/>
  <c r="J661"/>
  <c r="L662"/>
  <c r="J662"/>
  <c r="L663"/>
  <c r="J663"/>
  <c r="L664"/>
  <c r="J664"/>
  <c r="L665"/>
  <c r="J665"/>
  <c r="L666"/>
  <c r="J666"/>
  <c r="L667"/>
  <c r="J667"/>
  <c r="L668"/>
  <c r="J668"/>
  <c r="L669"/>
  <c r="J669"/>
  <c r="L670"/>
  <c r="J670"/>
  <c r="L671"/>
  <c r="J671"/>
  <c r="L672"/>
  <c r="J672"/>
  <c r="L673"/>
  <c r="J673"/>
  <c r="L674"/>
  <c r="J674"/>
  <c r="L675"/>
  <c r="J675"/>
  <c r="L676"/>
  <c r="J676"/>
  <c r="L677"/>
  <c r="J677"/>
  <c r="L678"/>
  <c r="J678"/>
  <c r="L679"/>
  <c r="J679"/>
  <c r="L680"/>
  <c r="J680"/>
  <c r="J681"/>
  <c r="L681"/>
  <c r="L682"/>
  <c r="J682"/>
  <c r="L683"/>
  <c r="J683"/>
  <c r="J12" i="4"/>
  <c r="M12" s="1"/>
  <c r="N12" s="1"/>
  <c r="J16"/>
  <c r="K15"/>
  <c r="J15"/>
  <c r="J14"/>
  <c r="M14" s="1"/>
  <c r="N14" s="1"/>
  <c r="J13"/>
  <c r="K9"/>
  <c r="J9"/>
  <c r="J8"/>
  <c r="M8" s="1"/>
  <c r="N8" s="1"/>
  <c r="K7"/>
  <c r="J7"/>
  <c r="K6"/>
  <c r="J6"/>
  <c r="K5"/>
  <c r="J5"/>
  <c r="J84" i="3"/>
  <c r="J83"/>
  <c r="M83" s="1"/>
  <c r="N83" s="1"/>
  <c r="J82"/>
  <c r="J81"/>
  <c r="J80"/>
  <c r="J79"/>
  <c r="K85"/>
  <c r="J85"/>
  <c r="K78"/>
  <c r="J78"/>
  <c r="J77"/>
  <c r="J76"/>
  <c r="M76" s="1"/>
  <c r="N76" s="1"/>
  <c r="J75"/>
  <c r="M75" s="1"/>
  <c r="N75" s="1"/>
  <c r="J74"/>
  <c r="M74" s="1"/>
  <c r="N74" s="1"/>
  <c r="J73"/>
  <c r="M73" s="1"/>
  <c r="N73" s="1"/>
  <c r="J72"/>
  <c r="J67"/>
  <c r="K66"/>
  <c r="J66"/>
  <c r="J65"/>
  <c r="M65" s="1"/>
  <c r="N65" s="1"/>
  <c r="J64"/>
  <c r="M64" s="1"/>
  <c r="N64" s="1"/>
  <c r="J63"/>
  <c r="M63" s="1"/>
  <c r="N63" s="1"/>
  <c r="K62"/>
  <c r="J62"/>
  <c r="J61"/>
  <c r="M61" s="1"/>
  <c r="N61" s="1"/>
  <c r="J60"/>
  <c r="J59"/>
  <c r="M59" s="1"/>
  <c r="N59" s="1"/>
  <c r="J58"/>
  <c r="M58" s="1"/>
  <c r="N58" s="1"/>
  <c r="J57"/>
  <c r="M57" s="1"/>
  <c r="N57" s="1"/>
  <c r="J56"/>
  <c r="M56" s="1"/>
  <c r="N56" s="1"/>
  <c r="J734" i="2"/>
  <c r="J733"/>
  <c r="J732"/>
  <c r="M732" s="1"/>
  <c r="N732" s="1"/>
  <c r="K731"/>
  <c r="J731"/>
  <c r="L730"/>
  <c r="K730"/>
  <c r="J730"/>
  <c r="J729"/>
  <c r="J711"/>
  <c r="J712"/>
  <c r="J713"/>
  <c r="J714"/>
  <c r="K714"/>
  <c r="L714"/>
  <c r="J715"/>
  <c r="J716"/>
  <c r="J717"/>
  <c r="J718"/>
  <c r="K718"/>
  <c r="J719"/>
  <c r="J720"/>
  <c r="K720"/>
  <c r="J721"/>
  <c r="J722"/>
  <c r="J723"/>
  <c r="K723"/>
  <c r="J724"/>
  <c r="J725"/>
  <c r="J726"/>
  <c r="K726"/>
  <c r="J727"/>
  <c r="M727" s="1"/>
  <c r="N727" s="1"/>
  <c r="J728"/>
  <c r="K690"/>
  <c r="J690"/>
  <c r="K691"/>
  <c r="L691"/>
  <c r="K700"/>
  <c r="J700"/>
  <c r="K699"/>
  <c r="J699"/>
  <c r="J698"/>
  <c r="K697"/>
  <c r="J697"/>
  <c r="K696"/>
  <c r="J696"/>
  <c r="J695"/>
  <c r="J694"/>
  <c r="J693"/>
  <c r="J692"/>
  <c r="J691"/>
  <c r="J689"/>
  <c r="J688"/>
  <c r="M688" s="1"/>
  <c r="N688" s="1"/>
  <c r="J687"/>
  <c r="K686"/>
  <c r="J686"/>
  <c r="K685"/>
  <c r="J685"/>
  <c r="L684"/>
  <c r="K684"/>
  <c r="J684"/>
  <c r="K11" i="4"/>
  <c r="J11"/>
  <c r="J10"/>
  <c r="K71" i="3"/>
  <c r="J71"/>
  <c r="J70"/>
  <c r="J69"/>
  <c r="M69" s="1"/>
  <c r="N69" s="1"/>
  <c r="J68"/>
  <c r="L702" i="2"/>
  <c r="K702"/>
  <c r="J702"/>
  <c r="J705"/>
  <c r="J704"/>
  <c r="M704" s="1"/>
  <c r="N704" s="1"/>
  <c r="K703"/>
  <c r="J703"/>
  <c r="K701"/>
  <c r="J701"/>
  <c r="J88" i="3"/>
  <c r="M88" s="1"/>
  <c r="N88" s="1"/>
  <c r="J87"/>
  <c r="M87" s="1"/>
  <c r="N87" s="1"/>
  <c r="J86"/>
  <c r="M86" s="1"/>
  <c r="N86" s="1"/>
  <c r="J738" i="2"/>
  <c r="M738" s="1"/>
  <c r="N738" s="1"/>
  <c r="K737"/>
  <c r="J737"/>
  <c r="J736"/>
  <c r="M736" s="1"/>
  <c r="N736" s="1"/>
  <c r="J735"/>
  <c r="J17" i="4"/>
  <c r="M17" s="1"/>
  <c r="N17" s="1"/>
  <c r="J94" i="3"/>
  <c r="M94" s="1"/>
  <c r="N94" s="1"/>
  <c r="J93"/>
  <c r="M93" s="1"/>
  <c r="N93" s="1"/>
  <c r="J92"/>
  <c r="M92" s="1"/>
  <c r="N92" s="1"/>
  <c r="J91"/>
  <c r="M91" s="1"/>
  <c r="N91" s="1"/>
  <c r="J90"/>
  <c r="M90" s="1"/>
  <c r="N90" s="1"/>
  <c r="J89"/>
  <c r="M89" s="1"/>
  <c r="N89" s="1"/>
  <c r="J745" i="2"/>
  <c r="J744"/>
  <c r="J743"/>
  <c r="J742"/>
  <c r="M742" s="1"/>
  <c r="N742" s="1"/>
  <c r="J741"/>
  <c r="K740"/>
  <c r="J740"/>
  <c r="J739"/>
  <c r="K96" i="3"/>
  <c r="J96"/>
  <c r="J95"/>
  <c r="L748" i="2"/>
  <c r="K748"/>
  <c r="J748"/>
  <c r="K747"/>
  <c r="J747"/>
  <c r="J746"/>
  <c r="J99" i="3"/>
  <c r="M99" s="1"/>
  <c r="N99" s="1"/>
  <c r="J98"/>
  <c r="M98" s="1"/>
  <c r="N98" s="1"/>
  <c r="J97"/>
  <c r="M97" s="1"/>
  <c r="N97" s="1"/>
  <c r="J752" i="2"/>
  <c r="M752" s="1"/>
  <c r="N752" s="1"/>
  <c r="J751"/>
  <c r="M751" s="1"/>
  <c r="N751" s="1"/>
  <c r="J750"/>
  <c r="M750" s="1"/>
  <c r="N750" s="1"/>
  <c r="J749"/>
  <c r="M749" s="1"/>
  <c r="N749" s="1"/>
  <c r="J102" i="3"/>
  <c r="M102" s="1"/>
  <c r="N102" s="1"/>
  <c r="J101"/>
  <c r="M101" s="1"/>
  <c r="N101" s="1"/>
  <c r="J100"/>
  <c r="M100" s="1"/>
  <c r="N100" s="1"/>
  <c r="J753" i="2"/>
  <c r="K756"/>
  <c r="J756"/>
  <c r="J755"/>
  <c r="M755" s="1"/>
  <c r="N755" s="1"/>
  <c r="J754"/>
  <c r="M754" s="1"/>
  <c r="N754" s="1"/>
  <c r="J18" i="4"/>
  <c r="J106" i="3"/>
  <c r="M106" s="1"/>
  <c r="N106" s="1"/>
  <c r="J105"/>
  <c r="J104"/>
  <c r="K103"/>
  <c r="J103"/>
  <c r="K761" i="2"/>
  <c r="J761"/>
  <c r="J760"/>
  <c r="L759"/>
  <c r="K759"/>
  <c r="J759"/>
  <c r="J758"/>
  <c r="M758" s="1"/>
  <c r="N758" s="1"/>
  <c r="J757"/>
  <c r="J110" i="3"/>
  <c r="M110" s="1"/>
  <c r="N110" s="1"/>
  <c r="J109"/>
  <c r="M109" s="1"/>
  <c r="N109" s="1"/>
  <c r="J108"/>
  <c r="M108" s="1"/>
  <c r="N108" s="1"/>
  <c r="J107"/>
  <c r="M107" s="1"/>
  <c r="N107" s="1"/>
  <c r="J765" i="2"/>
  <c r="M765" s="1"/>
  <c r="N765" s="1"/>
  <c r="J764"/>
  <c r="M764" s="1"/>
  <c r="N764" s="1"/>
  <c r="J767"/>
  <c r="J766"/>
  <c r="J763"/>
  <c r="K762"/>
  <c r="J762"/>
  <c r="K19" i="4"/>
  <c r="J19"/>
  <c r="K112" i="3"/>
  <c r="J112"/>
  <c r="K111"/>
  <c r="J111"/>
  <c r="L772" i="2"/>
  <c r="K772"/>
  <c r="J772"/>
  <c r="J771"/>
  <c r="L770"/>
  <c r="K770"/>
  <c r="J770"/>
  <c r="L769"/>
  <c r="K769"/>
  <c r="J769"/>
  <c r="J768"/>
  <c r="J21" i="4"/>
  <c r="M21" s="1"/>
  <c r="N21" s="1"/>
  <c r="K20"/>
  <c r="J20"/>
  <c r="J113" i="3"/>
  <c r="M113" s="1"/>
  <c r="N113" s="1"/>
  <c r="K774" i="2"/>
  <c r="J774"/>
  <c r="J773"/>
  <c r="M773" s="1"/>
  <c r="N773" s="1"/>
  <c r="K23" i="4"/>
  <c r="J23"/>
  <c r="K22"/>
  <c r="J22"/>
  <c r="J117" i="3"/>
  <c r="M117" s="1"/>
  <c r="N117" s="1"/>
  <c r="J116"/>
  <c r="M116" s="1"/>
  <c r="N116" s="1"/>
  <c r="J115"/>
  <c r="M115" s="1"/>
  <c r="N115" s="1"/>
  <c r="J114"/>
  <c r="M114" s="1"/>
  <c r="N114" s="1"/>
  <c r="J777" i="2"/>
  <c r="J780"/>
  <c r="L779"/>
  <c r="K779"/>
  <c r="J779"/>
  <c r="J778"/>
  <c r="M778" s="1"/>
  <c r="N778" s="1"/>
  <c r="K777"/>
  <c r="J776"/>
  <c r="J775"/>
  <c r="J119" i="3"/>
  <c r="J118"/>
  <c r="J782" i="2"/>
  <c r="K781"/>
  <c r="J781"/>
  <c r="J24" i="4"/>
  <c r="K25"/>
  <c r="J25"/>
  <c r="J123" i="3"/>
  <c r="J122"/>
  <c r="J121"/>
  <c r="K120"/>
  <c r="J120"/>
  <c r="J786" i="2"/>
  <c r="L785"/>
  <c r="K785"/>
  <c r="J785"/>
  <c r="J784"/>
  <c r="J783"/>
  <c r="K26" i="4"/>
  <c r="J26"/>
  <c r="K126" i="3"/>
  <c r="J126"/>
  <c r="K125"/>
  <c r="J125"/>
  <c r="K124"/>
  <c r="J124"/>
  <c r="K787" i="2"/>
  <c r="L787"/>
  <c r="J787"/>
  <c r="J790"/>
  <c r="J791"/>
  <c r="L789"/>
  <c r="K789"/>
  <c r="J789"/>
  <c r="L788"/>
  <c r="K788"/>
  <c r="J788"/>
  <c r="J128" i="3"/>
  <c r="M128" s="1"/>
  <c r="N128" s="1"/>
  <c r="J127"/>
  <c r="M127" s="1"/>
  <c r="N127" s="1"/>
  <c r="K798" i="2"/>
  <c r="J798"/>
  <c r="J797"/>
  <c r="J796"/>
  <c r="J27" i="4"/>
  <c r="M27" s="1"/>
  <c r="N27" s="1"/>
  <c r="K132" i="3"/>
  <c r="J132"/>
  <c r="J131"/>
  <c r="J130"/>
  <c r="M130" s="1"/>
  <c r="N130" s="1"/>
  <c r="J129"/>
  <c r="J803" i="2"/>
  <c r="L802"/>
  <c r="K802"/>
  <c r="J802"/>
  <c r="J801"/>
  <c r="J800"/>
  <c r="L799"/>
  <c r="K799"/>
  <c r="J799"/>
  <c r="L28" i="4"/>
  <c r="K28"/>
  <c r="J28"/>
  <c r="J137" i="3"/>
  <c r="M137" s="1"/>
  <c r="N137" s="1"/>
  <c r="J136"/>
  <c r="J135"/>
  <c r="M135" s="1"/>
  <c r="N135" s="1"/>
  <c r="J134"/>
  <c r="M134" s="1"/>
  <c r="N134" s="1"/>
  <c r="J133"/>
  <c r="M133" s="1"/>
  <c r="N133" s="1"/>
  <c r="J810" i="2"/>
  <c r="L809"/>
  <c r="K809"/>
  <c r="J809"/>
  <c r="J808"/>
  <c r="K807"/>
  <c r="J807"/>
  <c r="J806"/>
  <c r="J805"/>
  <c r="J804"/>
  <c r="L29" i="4"/>
  <c r="K29"/>
  <c r="J29"/>
  <c r="J140" i="3"/>
  <c r="M140" s="1"/>
  <c r="N140" s="1"/>
  <c r="J139"/>
  <c r="K138"/>
  <c r="J138"/>
  <c r="J816" i="2"/>
  <c r="J815"/>
  <c r="K814"/>
  <c r="J814"/>
  <c r="J813"/>
  <c r="J812"/>
  <c r="L811"/>
  <c r="K811"/>
  <c r="J811"/>
  <c r="L30" i="4"/>
  <c r="K30"/>
  <c r="J30"/>
  <c r="K144" i="3"/>
  <c r="J144"/>
  <c r="J143"/>
  <c r="K142"/>
  <c r="J142"/>
  <c r="J141"/>
  <c r="J821" i="2"/>
  <c r="L820"/>
  <c r="K820"/>
  <c r="J820"/>
  <c r="J819"/>
  <c r="L818"/>
  <c r="K818"/>
  <c r="J818"/>
  <c r="L817"/>
  <c r="K817"/>
  <c r="J817"/>
  <c r="J31" i="4"/>
  <c r="M31" s="1"/>
  <c r="N31" s="1"/>
  <c r="J145" i="3"/>
  <c r="M145" s="1"/>
  <c r="N145" s="1"/>
  <c r="J823" i="2"/>
  <c r="J822"/>
  <c r="J32" i="4"/>
  <c r="M32" s="1"/>
  <c r="N32" s="1"/>
  <c r="J148" i="3"/>
  <c r="M148" s="1"/>
  <c r="N148" s="1"/>
  <c r="J147"/>
  <c r="M147" s="1"/>
  <c r="N147" s="1"/>
  <c r="J146"/>
  <c r="M146" s="1"/>
  <c r="N146" s="1"/>
  <c r="K825" i="2"/>
  <c r="J825"/>
  <c r="J826"/>
  <c r="M826" s="1"/>
  <c r="N826" s="1"/>
  <c r="J824"/>
  <c r="M824" s="1"/>
  <c r="N824" s="1"/>
  <c r="J33" i="4"/>
  <c r="M33" s="1"/>
  <c r="N33" s="1"/>
  <c r="J153" i="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833" i="2"/>
  <c r="M833" s="1"/>
  <c r="N833" s="1"/>
  <c r="J832"/>
  <c r="M832" s="1"/>
  <c r="N832" s="1"/>
  <c r="J831"/>
  <c r="M831" s="1"/>
  <c r="N831" s="1"/>
  <c r="J830"/>
  <c r="M830" s="1"/>
  <c r="N830" s="1"/>
  <c r="J829"/>
  <c r="M829" s="1"/>
  <c r="N829" s="1"/>
  <c r="J828"/>
  <c r="M828" s="1"/>
  <c r="N828" s="1"/>
  <c r="J827"/>
  <c r="M827" s="1"/>
  <c r="N827" s="1"/>
  <c r="L34" i="4"/>
  <c r="K34"/>
  <c r="J34"/>
  <c r="J157" i="3"/>
  <c r="K156"/>
  <c r="J156"/>
  <c r="K155"/>
  <c r="J155"/>
  <c r="K154"/>
  <c r="J154"/>
  <c r="L840" i="2"/>
  <c r="K840"/>
  <c r="J840"/>
  <c r="L839"/>
  <c r="K839"/>
  <c r="J839"/>
  <c r="J838"/>
  <c r="L837"/>
  <c r="K837"/>
  <c r="J837"/>
  <c r="L836"/>
  <c r="K836"/>
  <c r="J836"/>
  <c r="K835"/>
  <c r="J835"/>
  <c r="L834"/>
  <c r="K834"/>
  <c r="J834"/>
  <c r="K35" i="4"/>
  <c r="J35"/>
  <c r="J158" i="3"/>
  <c r="M158" s="1"/>
  <c r="N158" s="1"/>
  <c r="J163"/>
  <c r="M163" s="1"/>
  <c r="N163" s="1"/>
  <c r="J162"/>
  <c r="M162" s="1"/>
  <c r="N162" s="1"/>
  <c r="J161"/>
  <c r="M161" s="1"/>
  <c r="N161" s="1"/>
  <c r="J160"/>
  <c r="M160" s="1"/>
  <c r="N160" s="1"/>
  <c r="J159"/>
  <c r="M159" s="1"/>
  <c r="N159" s="1"/>
  <c r="K844" i="2"/>
  <c r="J849"/>
  <c r="K848"/>
  <c r="J848"/>
  <c r="J847"/>
  <c r="L846"/>
  <c r="K846"/>
  <c r="J846"/>
  <c r="J845"/>
  <c r="J844"/>
  <c r="J843"/>
  <c r="J842"/>
  <c r="J841"/>
  <c r="J37" i="4"/>
  <c r="M37" s="1"/>
  <c r="N37" s="1"/>
  <c r="J36"/>
  <c r="M36" s="1"/>
  <c r="N36" s="1"/>
  <c r="J164" i="3"/>
  <c r="M164" s="1"/>
  <c r="N164" s="1"/>
  <c r="J165"/>
  <c r="M165" s="1"/>
  <c r="N165" s="1"/>
  <c r="J166"/>
  <c r="M166" s="1"/>
  <c r="N166" s="1"/>
  <c r="J167"/>
  <c r="M167" s="1"/>
  <c r="N167" s="1"/>
  <c r="J856" i="2"/>
  <c r="J855"/>
  <c r="J854"/>
  <c r="J853"/>
  <c r="J852"/>
  <c r="J851"/>
  <c r="J850"/>
  <c r="K39" i="4"/>
  <c r="J39"/>
  <c r="J38"/>
  <c r="M38" s="1"/>
  <c r="N38" s="1"/>
  <c r="J172" i="3"/>
  <c r="J171"/>
  <c r="K170"/>
  <c r="J170"/>
  <c r="K169"/>
  <c r="J169"/>
  <c r="J168"/>
  <c r="J863" i="2"/>
  <c r="J862"/>
  <c r="L861"/>
  <c r="K861"/>
  <c r="J861"/>
  <c r="J860"/>
  <c r="J859"/>
  <c r="J858"/>
  <c r="J857"/>
  <c r="J40" i="4"/>
  <c r="M40" s="1"/>
  <c r="N40" s="1"/>
  <c r="J176" i="3"/>
  <c r="M176" s="1"/>
  <c r="N176" s="1"/>
  <c r="J175"/>
  <c r="M175" s="1"/>
  <c r="N175" s="1"/>
  <c r="J174"/>
  <c r="M174" s="1"/>
  <c r="N174" s="1"/>
  <c r="J173"/>
  <c r="M173" s="1"/>
  <c r="N173" s="1"/>
  <c r="K869" i="2"/>
  <c r="J869"/>
  <c r="J868"/>
  <c r="M868" s="1"/>
  <c r="N868" s="1"/>
  <c r="K867"/>
  <c r="J867"/>
  <c r="J866"/>
  <c r="M866" s="1"/>
  <c r="N866" s="1"/>
  <c r="J865"/>
  <c r="M865" s="1"/>
  <c r="N865" s="1"/>
  <c r="K864"/>
  <c r="J864"/>
  <c r="J42" i="4"/>
  <c r="M42" s="1"/>
  <c r="N42" s="1"/>
  <c r="J41"/>
  <c r="M41" s="1"/>
  <c r="N41" s="1"/>
  <c r="J180" i="3"/>
  <c r="M180" s="1"/>
  <c r="N180" s="1"/>
  <c r="J179"/>
  <c r="M179" s="1"/>
  <c r="N179" s="1"/>
  <c r="J178"/>
  <c r="M178" s="1"/>
  <c r="N178" s="1"/>
  <c r="J177"/>
  <c r="M177" s="1"/>
  <c r="N177" s="1"/>
  <c r="J871" i="2"/>
  <c r="J874"/>
  <c r="K873"/>
  <c r="J873"/>
  <c r="L872"/>
  <c r="K872"/>
  <c r="J872"/>
  <c r="L870"/>
  <c r="K870"/>
  <c r="J870"/>
  <c r="M7" i="4" l="1"/>
  <c r="N7" s="1"/>
  <c r="N506" i="2"/>
  <c r="J574"/>
  <c r="M514"/>
  <c r="N514" s="1"/>
  <c r="J792"/>
  <c r="J650"/>
  <c r="J707"/>
  <c r="M556"/>
  <c r="N556" s="1"/>
  <c r="M541"/>
  <c r="N541" s="1"/>
  <c r="M542"/>
  <c r="N542" s="1"/>
  <c r="M543"/>
  <c r="N543" s="1"/>
  <c r="M18" i="3"/>
  <c r="N18" s="1"/>
  <c r="M554" i="2"/>
  <c r="N554" s="1"/>
  <c r="M555"/>
  <c r="N555" s="1"/>
  <c r="M20" i="3"/>
  <c r="N20" s="1"/>
  <c r="M557" i="2"/>
  <c r="N557" s="1"/>
  <c r="M558"/>
  <c r="N558" s="1"/>
  <c r="M23" i="3"/>
  <c r="N23" s="1"/>
  <c r="M561" i="2"/>
  <c r="N561" s="1"/>
  <c r="M562"/>
  <c r="N562" s="1"/>
  <c r="M563"/>
  <c r="N563" s="1"/>
  <c r="M564"/>
  <c r="N564" s="1"/>
  <c r="M566"/>
  <c r="N566" s="1"/>
  <c r="M567"/>
  <c r="N567" s="1"/>
  <c r="M572"/>
  <c r="N572" s="1"/>
  <c r="M573"/>
  <c r="N573" s="1"/>
  <c r="M590"/>
  <c r="N590" s="1"/>
  <c r="M582"/>
  <c r="N582" s="1"/>
  <c r="M583"/>
  <c r="N583" s="1"/>
  <c r="M581"/>
  <c r="N581" s="1"/>
  <c r="M588"/>
  <c r="N588" s="1"/>
  <c r="M589"/>
  <c r="N589" s="1"/>
  <c r="M594"/>
  <c r="N594" s="1"/>
  <c r="M595"/>
  <c r="N595" s="1"/>
  <c r="M596"/>
  <c r="N596" s="1"/>
  <c r="M32" i="3"/>
  <c r="N32" s="1"/>
  <c r="M608" i="2"/>
  <c r="N608" s="1"/>
  <c r="M611"/>
  <c r="N611" s="1"/>
  <c r="M612"/>
  <c r="N612" s="1"/>
  <c r="M615"/>
  <c r="N615" s="1"/>
  <c r="M616"/>
  <c r="N616" s="1"/>
  <c r="M34" i="3"/>
  <c r="N34" s="1"/>
  <c r="M35"/>
  <c r="N35" s="1"/>
  <c r="M621" i="2"/>
  <c r="N621" s="1"/>
  <c r="M622"/>
  <c r="N622" s="1"/>
  <c r="M626"/>
  <c r="N626" s="1"/>
  <c r="M627"/>
  <c r="N627" s="1"/>
  <c r="M629"/>
  <c r="N629" s="1"/>
  <c r="M630"/>
  <c r="N630" s="1"/>
  <c r="M635"/>
  <c r="N635" s="1"/>
  <c r="M636"/>
  <c r="N636" s="1"/>
  <c r="M46" i="3"/>
  <c r="N46" s="1"/>
  <c r="M47"/>
  <c r="N47" s="1"/>
  <c r="M645" i="2"/>
  <c r="N645" s="1"/>
  <c r="M643"/>
  <c r="N643" s="1"/>
  <c r="M644"/>
  <c r="N644" s="1"/>
  <c r="M647"/>
  <c r="N647" s="1"/>
  <c r="M48" i="3"/>
  <c r="N48" s="1"/>
  <c r="M49"/>
  <c r="N49" s="1"/>
  <c r="M669" i="2"/>
  <c r="N669" s="1"/>
  <c r="M668"/>
  <c r="N668" s="1"/>
  <c r="M667"/>
  <c r="N667" s="1"/>
  <c r="M666"/>
  <c r="N666" s="1"/>
  <c r="M665"/>
  <c r="N665" s="1"/>
  <c r="M664"/>
  <c r="N664" s="1"/>
  <c r="M663"/>
  <c r="N663" s="1"/>
  <c r="M662"/>
  <c r="N662" s="1"/>
  <c r="M661"/>
  <c r="N661" s="1"/>
  <c r="M659"/>
  <c r="N659" s="1"/>
  <c r="M660"/>
  <c r="N660" s="1"/>
  <c r="M673"/>
  <c r="N673" s="1"/>
  <c r="M672"/>
  <c r="N672" s="1"/>
  <c r="M671"/>
  <c r="N671" s="1"/>
  <c r="M670"/>
  <c r="N670" s="1"/>
  <c r="M675"/>
  <c r="N675" s="1"/>
  <c r="M674"/>
  <c r="N674" s="1"/>
  <c r="M679"/>
  <c r="N679" s="1"/>
  <c r="M678"/>
  <c r="N678" s="1"/>
  <c r="M676"/>
  <c r="N676" s="1"/>
  <c r="M677"/>
  <c r="N677" s="1"/>
  <c r="M701"/>
  <c r="N701" s="1"/>
  <c r="M680"/>
  <c r="N680" s="1"/>
  <c r="M681"/>
  <c r="N681" s="1"/>
  <c r="M682"/>
  <c r="N682" s="1"/>
  <c r="M683"/>
  <c r="N683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6" i="3"/>
  <c r="N6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2"/>
  <c r="N72" s="1"/>
  <c r="M67"/>
  <c r="N67" s="1"/>
  <c r="M62"/>
  <c r="N62" s="1"/>
  <c r="M60"/>
  <c r="N60" s="1"/>
  <c r="M734" i="2"/>
  <c r="N734" s="1"/>
  <c r="M733"/>
  <c r="N733" s="1"/>
  <c r="M731"/>
  <c r="N731" s="1"/>
  <c r="M730"/>
  <c r="N730" s="1"/>
  <c r="M729"/>
  <c r="N729" s="1"/>
  <c r="M728"/>
  <c r="N728" s="1"/>
  <c r="M726"/>
  <c r="N726" s="1"/>
  <c r="M725"/>
  <c r="N725" s="1"/>
  <c r="M724"/>
  <c r="N724" s="1"/>
  <c r="M723"/>
  <c r="N723" s="1"/>
  <c r="M722"/>
  <c r="N722" s="1"/>
  <c r="M721"/>
  <c r="N721" s="1"/>
  <c r="M720"/>
  <c r="N720" s="1"/>
  <c r="M719"/>
  <c r="N719" s="1"/>
  <c r="M718"/>
  <c r="N718" s="1"/>
  <c r="M717"/>
  <c r="N717" s="1"/>
  <c r="M716"/>
  <c r="N716" s="1"/>
  <c r="M715"/>
  <c r="N715" s="1"/>
  <c r="M714"/>
  <c r="N714" s="1"/>
  <c r="M713"/>
  <c r="N713" s="1"/>
  <c r="M712"/>
  <c r="N712" s="1"/>
  <c r="M711"/>
  <c r="N711" s="1"/>
  <c r="M702"/>
  <c r="N702" s="1"/>
  <c r="M774"/>
  <c r="N774" s="1"/>
  <c r="M747"/>
  <c r="N747" s="1"/>
  <c r="M700"/>
  <c r="N700" s="1"/>
  <c r="M699"/>
  <c r="N699" s="1"/>
  <c r="M698"/>
  <c r="N698" s="1"/>
  <c r="M697"/>
  <c r="N697" s="1"/>
  <c r="M696"/>
  <c r="N696" s="1"/>
  <c r="M695"/>
  <c r="N695" s="1"/>
  <c r="M694"/>
  <c r="N694" s="1"/>
  <c r="M693"/>
  <c r="N693" s="1"/>
  <c r="M692"/>
  <c r="N692" s="1"/>
  <c r="M690"/>
  <c r="N690" s="1"/>
  <c r="M691"/>
  <c r="N691" s="1"/>
  <c r="M689"/>
  <c r="N689" s="1"/>
  <c r="M687"/>
  <c r="N687" s="1"/>
  <c r="M686"/>
  <c r="N686" s="1"/>
  <c r="M685"/>
  <c r="N685" s="1"/>
  <c r="M684"/>
  <c r="N684" s="1"/>
  <c r="M10" i="4"/>
  <c r="N10" s="1"/>
  <c r="M96" i="3"/>
  <c r="N96" s="1"/>
  <c r="M68"/>
  <c r="N68" s="1"/>
  <c r="M70"/>
  <c r="N70" s="1"/>
  <c r="M71"/>
  <c r="N71" s="1"/>
  <c r="M703" i="2"/>
  <c r="N703" s="1"/>
  <c r="M705"/>
  <c r="N705" s="1"/>
  <c r="M735"/>
  <c r="N735" s="1"/>
  <c r="M737"/>
  <c r="N737" s="1"/>
  <c r="M739"/>
  <c r="N739" s="1"/>
  <c r="M740"/>
  <c r="N740" s="1"/>
  <c r="M741"/>
  <c r="N741" s="1"/>
  <c r="M743"/>
  <c r="N743" s="1"/>
  <c r="M744"/>
  <c r="N744" s="1"/>
  <c r="M745"/>
  <c r="N745" s="1"/>
  <c r="M95" i="3"/>
  <c r="N95" s="1"/>
  <c r="M746" i="2"/>
  <c r="N746" s="1"/>
  <c r="M748"/>
  <c r="N748" s="1"/>
  <c r="M103" i="3"/>
  <c r="N103" s="1"/>
  <c r="M156"/>
  <c r="N156" s="1"/>
  <c r="M753" i="2"/>
  <c r="N753" s="1"/>
  <c r="M756"/>
  <c r="N756" s="1"/>
  <c r="M18" i="4"/>
  <c r="N18" s="1"/>
  <c r="M104" i="3"/>
  <c r="N104" s="1"/>
  <c r="M105"/>
  <c r="N105" s="1"/>
  <c r="M757" i="2"/>
  <c r="N757" s="1"/>
  <c r="M759"/>
  <c r="N759" s="1"/>
  <c r="M760"/>
  <c r="N760" s="1"/>
  <c r="M761"/>
  <c r="N761" s="1"/>
  <c r="M112" i="3"/>
  <c r="N112" s="1"/>
  <c r="M762" i="2"/>
  <c r="N762" s="1"/>
  <c r="M763"/>
  <c r="N763" s="1"/>
  <c r="M766"/>
  <c r="N766" s="1"/>
  <c r="M767"/>
  <c r="N767" s="1"/>
  <c r="M111" i="3"/>
  <c r="N111" s="1"/>
  <c r="M768" i="2"/>
  <c r="N768" s="1"/>
  <c r="M769"/>
  <c r="N769" s="1"/>
  <c r="M770"/>
  <c r="N770" s="1"/>
  <c r="M771"/>
  <c r="N771" s="1"/>
  <c r="M772"/>
  <c r="N772" s="1"/>
  <c r="M20" i="4"/>
  <c r="N20" s="1"/>
  <c r="M23"/>
  <c r="N23" s="1"/>
  <c r="M775" i="2"/>
  <c r="N775" s="1"/>
  <c r="M776"/>
  <c r="N776" s="1"/>
  <c r="M777"/>
  <c r="N777" s="1"/>
  <c r="M779"/>
  <c r="N779" s="1"/>
  <c r="M780"/>
  <c r="N780" s="1"/>
  <c r="M35" i="4"/>
  <c r="N35" s="1"/>
  <c r="M25"/>
  <c r="N25" s="1"/>
  <c r="M24"/>
  <c r="N24" s="1"/>
  <c r="M118" i="3"/>
  <c r="N118" s="1"/>
  <c r="M119"/>
  <c r="N119" s="1"/>
  <c r="M781" i="2"/>
  <c r="N781" s="1"/>
  <c r="M782"/>
  <c r="N782" s="1"/>
  <c r="M120" i="3"/>
  <c r="N120" s="1"/>
  <c r="M121"/>
  <c r="N121" s="1"/>
  <c r="M122"/>
  <c r="N122" s="1"/>
  <c r="M123"/>
  <c r="N123" s="1"/>
  <c r="M783" i="2"/>
  <c r="N783" s="1"/>
  <c r="M784"/>
  <c r="N784" s="1"/>
  <c r="M785"/>
  <c r="N785" s="1"/>
  <c r="M786"/>
  <c r="N786" s="1"/>
  <c r="M169" i="3"/>
  <c r="N169" s="1"/>
  <c r="M124"/>
  <c r="N124" s="1"/>
  <c r="M126"/>
  <c r="N126" s="1"/>
  <c r="M26" i="4"/>
  <c r="N26" s="1"/>
  <c r="M125" i="3"/>
  <c r="N125" s="1"/>
  <c r="M787" i="2"/>
  <c r="N787" s="1"/>
  <c r="M788"/>
  <c r="N788" s="1"/>
  <c r="M789"/>
  <c r="N789" s="1"/>
  <c r="M790"/>
  <c r="N790" s="1"/>
  <c r="M791"/>
  <c r="N791" s="1"/>
  <c r="M796"/>
  <c r="N796" s="1"/>
  <c r="M797"/>
  <c r="N797" s="1"/>
  <c r="M798"/>
  <c r="N798" s="1"/>
  <c r="M807"/>
  <c r="N807" s="1"/>
  <c r="M129" i="3"/>
  <c r="N129" s="1"/>
  <c r="M131"/>
  <c r="N131" s="1"/>
  <c r="M132"/>
  <c r="N132" s="1"/>
  <c r="M799" i="2"/>
  <c r="N799" s="1"/>
  <c r="M800"/>
  <c r="N800" s="1"/>
  <c r="M801"/>
  <c r="N801" s="1"/>
  <c r="M802"/>
  <c r="N802" s="1"/>
  <c r="M803"/>
  <c r="N803" s="1"/>
  <c r="M28" i="4"/>
  <c r="N28" s="1"/>
  <c r="M136" i="3"/>
  <c r="N136" s="1"/>
  <c r="M804" i="2"/>
  <c r="N804" s="1"/>
  <c r="M805"/>
  <c r="N805" s="1"/>
  <c r="M806"/>
  <c r="N806" s="1"/>
  <c r="M808"/>
  <c r="N808" s="1"/>
  <c r="M809"/>
  <c r="N809" s="1"/>
  <c r="M810"/>
  <c r="N810" s="1"/>
  <c r="M29" i="4"/>
  <c r="N29" s="1"/>
  <c r="M138" i="3"/>
  <c r="N138" s="1"/>
  <c r="M139"/>
  <c r="N139" s="1"/>
  <c r="M811" i="2"/>
  <c r="N811" s="1"/>
  <c r="M812"/>
  <c r="N812" s="1"/>
  <c r="M813"/>
  <c r="N813" s="1"/>
  <c r="M814"/>
  <c r="N814" s="1"/>
  <c r="M815"/>
  <c r="N815" s="1"/>
  <c r="M816"/>
  <c r="N816" s="1"/>
  <c r="M825"/>
  <c r="N825" s="1"/>
  <c r="M30" i="4"/>
  <c r="N30" s="1"/>
  <c r="M141" i="3"/>
  <c r="N141" s="1"/>
  <c r="M142"/>
  <c r="N142" s="1"/>
  <c r="M143"/>
  <c r="N143" s="1"/>
  <c r="M144"/>
  <c r="N144" s="1"/>
  <c r="M817" i="2"/>
  <c r="N817" s="1"/>
  <c r="M818"/>
  <c r="N818" s="1"/>
  <c r="M819"/>
  <c r="N819" s="1"/>
  <c r="M820"/>
  <c r="N820" s="1"/>
  <c r="M821"/>
  <c r="N821" s="1"/>
  <c r="M822"/>
  <c r="N822" s="1"/>
  <c r="M823"/>
  <c r="N823" s="1"/>
  <c r="M34" i="4"/>
  <c r="N34" s="1"/>
  <c r="M154" i="3"/>
  <c r="N154" s="1"/>
  <c r="M155"/>
  <c r="N155" s="1"/>
  <c r="M157"/>
  <c r="N157" s="1"/>
  <c r="M834" i="2"/>
  <c r="N834" s="1"/>
  <c r="M835"/>
  <c r="N835" s="1"/>
  <c r="M836"/>
  <c r="N836" s="1"/>
  <c r="M837"/>
  <c r="N837" s="1"/>
  <c r="M838"/>
  <c r="N838" s="1"/>
  <c r="M839"/>
  <c r="N839" s="1"/>
  <c r="M840"/>
  <c r="N840" s="1"/>
  <c r="M841"/>
  <c r="N841" s="1"/>
  <c r="M842"/>
  <c r="N842" s="1"/>
  <c r="M843"/>
  <c r="N843" s="1"/>
  <c r="M844"/>
  <c r="N844" s="1"/>
  <c r="M845"/>
  <c r="N845" s="1"/>
  <c r="M846"/>
  <c r="N846" s="1"/>
  <c r="M847"/>
  <c r="N847" s="1"/>
  <c r="M848"/>
  <c r="N848" s="1"/>
  <c r="M849"/>
  <c r="N849" s="1"/>
  <c r="M850"/>
  <c r="N850" s="1"/>
  <c r="M851"/>
  <c r="N851" s="1"/>
  <c r="M852"/>
  <c r="N852" s="1"/>
  <c r="M853"/>
  <c r="N853" s="1"/>
  <c r="M854"/>
  <c r="N854" s="1"/>
  <c r="M855"/>
  <c r="N855" s="1"/>
  <c r="M856"/>
  <c r="N856" s="1"/>
  <c r="M39" i="4"/>
  <c r="N39" s="1"/>
  <c r="M168" i="3"/>
  <c r="N168" s="1"/>
  <c r="M170"/>
  <c r="N170" s="1"/>
  <c r="M171"/>
  <c r="N171" s="1"/>
  <c r="M172"/>
  <c r="N172" s="1"/>
  <c r="M857" i="2"/>
  <c r="N857" s="1"/>
  <c r="M858"/>
  <c r="N858" s="1"/>
  <c r="M859"/>
  <c r="N859" s="1"/>
  <c r="M860"/>
  <c r="N860" s="1"/>
  <c r="M861"/>
  <c r="N861" s="1"/>
  <c r="M862"/>
  <c r="N862" s="1"/>
  <c r="M863"/>
  <c r="N863" s="1"/>
  <c r="M864"/>
  <c r="N864" s="1"/>
  <c r="M867"/>
  <c r="N867" s="1"/>
  <c r="M869"/>
  <c r="N869" s="1"/>
  <c r="M870"/>
  <c r="N870" s="1"/>
  <c r="M871"/>
  <c r="N871" s="1"/>
  <c r="M872"/>
  <c r="N872" s="1"/>
  <c r="M873"/>
  <c r="N873" s="1"/>
  <c r="M874"/>
  <c r="N874" s="1"/>
  <c r="J43" i="4"/>
  <c r="K183" i="3"/>
  <c r="J183"/>
  <c r="J182"/>
  <c r="J181"/>
  <c r="J880" i="2"/>
  <c r="L879"/>
  <c r="K879"/>
  <c r="J879"/>
  <c r="L878"/>
  <c r="K878"/>
  <c r="J878"/>
  <c r="J877"/>
  <c r="J876"/>
  <c r="J875"/>
  <c r="J46" i="4"/>
  <c r="L45"/>
  <c r="K45"/>
  <c r="J45"/>
  <c r="L44"/>
  <c r="K44"/>
  <c r="J44"/>
  <c r="K188" i="3"/>
  <c r="J188"/>
  <c r="J187"/>
  <c r="K186"/>
  <c r="J186"/>
  <c r="K185"/>
  <c r="J185"/>
  <c r="K184"/>
  <c r="J184"/>
  <c r="L884" i="2"/>
  <c r="L886"/>
  <c r="K886"/>
  <c r="J886"/>
  <c r="L885"/>
  <c r="K885"/>
  <c r="J885"/>
  <c r="K884"/>
  <c r="J884"/>
  <c r="J883"/>
  <c r="L882"/>
  <c r="K882"/>
  <c r="J882"/>
  <c r="L881"/>
  <c r="K881"/>
  <c r="J881"/>
  <c r="J47" i="4"/>
  <c r="M47" s="1"/>
  <c r="N47" s="1"/>
  <c r="J192" i="3"/>
  <c r="M192" s="1"/>
  <c r="N192" s="1"/>
  <c r="J191"/>
  <c r="M191" s="1"/>
  <c r="N191" s="1"/>
  <c r="J190"/>
  <c r="M190" s="1"/>
  <c r="N190" s="1"/>
  <c r="J189"/>
  <c r="M189" s="1"/>
  <c r="N189" s="1"/>
  <c r="J887" i="2"/>
  <c r="M887" s="1"/>
  <c r="N887" s="1"/>
  <c r="J892"/>
  <c r="J891"/>
  <c r="L890"/>
  <c r="K890"/>
  <c r="J890"/>
  <c r="K889"/>
  <c r="J889"/>
  <c r="J888"/>
  <c r="L49" i="4"/>
  <c r="K49"/>
  <c r="J49"/>
  <c r="J48"/>
  <c r="K196" i="3"/>
  <c r="J196"/>
  <c r="J195"/>
  <c r="M195" s="1"/>
  <c r="N195" s="1"/>
  <c r="J194"/>
  <c r="M194" s="1"/>
  <c r="N194" s="1"/>
  <c r="K193"/>
  <c r="J193"/>
  <c r="L898" i="2"/>
  <c r="K898"/>
  <c r="J898"/>
  <c r="J897"/>
  <c r="J896"/>
  <c r="J895"/>
  <c r="J894"/>
  <c r="L893"/>
  <c r="K893"/>
  <c r="J893"/>
  <c r="J200" i="3"/>
  <c r="M200" s="1"/>
  <c r="N200" s="1"/>
  <c r="J199"/>
  <c r="K198"/>
  <c r="J198"/>
  <c r="K197"/>
  <c r="J197"/>
  <c r="L905" i="2"/>
  <c r="K905"/>
  <c r="J905"/>
  <c r="K901"/>
  <c r="J901"/>
  <c r="J900"/>
  <c r="L899"/>
  <c r="K899"/>
  <c r="J899"/>
  <c r="L904"/>
  <c r="K904"/>
  <c r="J904"/>
  <c r="J903"/>
  <c r="J902"/>
  <c r="J202" i="3"/>
  <c r="M202" s="1"/>
  <c r="N202" s="1"/>
  <c r="K201"/>
  <c r="J201"/>
  <c r="J909" i="2"/>
  <c r="J908"/>
  <c r="L907"/>
  <c r="K907"/>
  <c r="J907"/>
  <c r="L906"/>
  <c r="K906"/>
  <c r="J906"/>
  <c r="K205" i="3"/>
  <c r="J205"/>
  <c r="J204"/>
  <c r="M204" s="1"/>
  <c r="N204" s="1"/>
  <c r="K203"/>
  <c r="J203"/>
  <c r="L914" i="2"/>
  <c r="K914"/>
  <c r="J914"/>
  <c r="J913"/>
  <c r="L912"/>
  <c r="K912"/>
  <c r="J912"/>
  <c r="J911"/>
  <c r="L910"/>
  <c r="K910"/>
  <c r="J910"/>
  <c r="J915"/>
  <c r="M915" s="1"/>
  <c r="N915" s="1"/>
  <c r="J210" i="3"/>
  <c r="M210" s="1"/>
  <c r="N210" s="1"/>
  <c r="J209"/>
  <c r="M209" s="1"/>
  <c r="N209" s="1"/>
  <c r="J208"/>
  <c r="M208" s="1"/>
  <c r="N208" s="1"/>
  <c r="J207"/>
  <c r="M207" s="1"/>
  <c r="N207" s="1"/>
  <c r="J206"/>
  <c r="M206" s="1"/>
  <c r="N206" s="1"/>
  <c r="K920" i="2"/>
  <c r="J920"/>
  <c r="K919"/>
  <c r="J919"/>
  <c r="J918"/>
  <c r="M918" s="1"/>
  <c r="N918" s="1"/>
  <c r="K917"/>
  <c r="J917"/>
  <c r="K916"/>
  <c r="J916"/>
  <c r="J213" i="3"/>
  <c r="M213" s="1"/>
  <c r="N213" s="1"/>
  <c r="J212"/>
  <c r="M212" s="1"/>
  <c r="N212" s="1"/>
  <c r="J211"/>
  <c r="M211" s="1"/>
  <c r="N211" s="1"/>
  <c r="K925" i="2"/>
  <c r="K927"/>
  <c r="J927"/>
  <c r="J926"/>
  <c r="M926" s="1"/>
  <c r="N926" s="1"/>
  <c r="J925"/>
  <c r="J924"/>
  <c r="M924" s="1"/>
  <c r="N924" s="1"/>
  <c r="J923"/>
  <c r="J922"/>
  <c r="M922" s="1"/>
  <c r="N922" s="1"/>
  <c r="K921"/>
  <c r="J921"/>
  <c r="J218" i="3"/>
  <c r="M218" s="1"/>
  <c r="N218" s="1"/>
  <c r="J217"/>
  <c r="M217" s="1"/>
  <c r="N217" s="1"/>
  <c r="J216"/>
  <c r="M216" s="1"/>
  <c r="N216" s="1"/>
  <c r="J215"/>
  <c r="M215" s="1"/>
  <c r="N215" s="1"/>
  <c r="J214"/>
  <c r="M214" s="1"/>
  <c r="N214" s="1"/>
  <c r="J928" i="2"/>
  <c r="M928" s="1"/>
  <c r="N928" s="1"/>
  <c r="J930"/>
  <c r="J934"/>
  <c r="J933"/>
  <c r="K932"/>
  <c r="J932"/>
  <c r="L931"/>
  <c r="K931"/>
  <c r="J931"/>
  <c r="J929"/>
  <c r="J221" i="3"/>
  <c r="M221" s="1"/>
  <c r="N221" s="1"/>
  <c r="J220"/>
  <c r="M220" s="1"/>
  <c r="N220" s="1"/>
  <c r="J219"/>
  <c r="M219" s="1"/>
  <c r="N219" s="1"/>
  <c r="J938" i="2"/>
  <c r="M938" s="1"/>
  <c r="N938" s="1"/>
  <c r="J937"/>
  <c r="J936"/>
  <c r="M936" s="1"/>
  <c r="N936" s="1"/>
  <c r="K935"/>
  <c r="J935"/>
  <c r="J226" i="3"/>
  <c r="J225"/>
  <c r="M225" s="1"/>
  <c r="N225" s="1"/>
  <c r="K224"/>
  <c r="J224"/>
  <c r="J223"/>
  <c r="M223" s="1"/>
  <c r="N223" s="1"/>
  <c r="J222"/>
  <c r="K941" i="2"/>
  <c r="K942"/>
  <c r="J944"/>
  <c r="L943"/>
  <c r="K943"/>
  <c r="J943"/>
  <c r="J942"/>
  <c r="J941"/>
  <c r="L940"/>
  <c r="K940"/>
  <c r="J940"/>
  <c r="J939"/>
  <c r="J229" i="3"/>
  <c r="M229" s="1"/>
  <c r="N229" s="1"/>
  <c r="J228"/>
  <c r="K227"/>
  <c r="J227"/>
  <c r="J948" i="2"/>
  <c r="J947"/>
  <c r="L946"/>
  <c r="K946"/>
  <c r="J946"/>
  <c r="J945"/>
  <c r="K233" i="3"/>
  <c r="J233"/>
  <c r="J232"/>
  <c r="J231"/>
  <c r="J230"/>
  <c r="J954" i="2"/>
  <c r="J953"/>
  <c r="K952"/>
  <c r="J952"/>
  <c r="J951"/>
  <c r="J950"/>
  <c r="L949"/>
  <c r="K949"/>
  <c r="J949"/>
  <c r="K238" i="3"/>
  <c r="J238"/>
  <c r="J237"/>
  <c r="K236"/>
  <c r="J236"/>
  <c r="J235"/>
  <c r="M235" s="1"/>
  <c r="N235" s="1"/>
  <c r="J234"/>
  <c r="J955" i="2"/>
  <c r="K962"/>
  <c r="J962"/>
  <c r="L961"/>
  <c r="K961"/>
  <c r="J961"/>
  <c r="J960"/>
  <c r="J959"/>
  <c r="L958"/>
  <c r="K958"/>
  <c r="J958"/>
  <c r="J957"/>
  <c r="J956"/>
  <c r="J242" i="3"/>
  <c r="M242" s="1"/>
  <c r="N242" s="1"/>
  <c r="J241"/>
  <c r="M241" s="1"/>
  <c r="N241" s="1"/>
  <c r="J240"/>
  <c r="K239"/>
  <c r="J239"/>
  <c r="L968" i="2"/>
  <c r="K968"/>
  <c r="J968"/>
  <c r="K967"/>
  <c r="J967"/>
  <c r="J966"/>
  <c r="L965"/>
  <c r="K965"/>
  <c r="J965"/>
  <c r="J964"/>
  <c r="K963"/>
  <c r="J963"/>
  <c r="J246" i="3"/>
  <c r="M246" s="1"/>
  <c r="N246" s="1"/>
  <c r="J245"/>
  <c r="M245" s="1"/>
  <c r="N245" s="1"/>
  <c r="J244"/>
  <c r="M244" s="1"/>
  <c r="N244" s="1"/>
  <c r="J243"/>
  <c r="M243" s="1"/>
  <c r="N243" s="1"/>
  <c r="K976" i="2"/>
  <c r="J976"/>
  <c r="J971"/>
  <c r="M971" s="1"/>
  <c r="N971" s="1"/>
  <c r="K970"/>
  <c r="J970"/>
  <c r="K969"/>
  <c r="J969"/>
  <c r="J975"/>
  <c r="J974"/>
  <c r="M974" s="1"/>
  <c r="N974" s="1"/>
  <c r="J973"/>
  <c r="J972"/>
  <c r="J250" i="3"/>
  <c r="M250" s="1"/>
  <c r="N250" s="1"/>
  <c r="J249"/>
  <c r="M249" s="1"/>
  <c r="N249" s="1"/>
  <c r="J248"/>
  <c r="M248" s="1"/>
  <c r="N248" s="1"/>
  <c r="J247"/>
  <c r="M247" s="1"/>
  <c r="N247" s="1"/>
  <c r="J981" i="2"/>
  <c r="M981" s="1"/>
  <c r="N981" s="1"/>
  <c r="J980"/>
  <c r="K979"/>
  <c r="J979"/>
  <c r="J978"/>
  <c r="J977"/>
  <c r="K253" i="3"/>
  <c r="J253"/>
  <c r="K252"/>
  <c r="J252"/>
  <c r="J251"/>
  <c r="J984" i="2"/>
  <c r="L983"/>
  <c r="K983"/>
  <c r="J983"/>
  <c r="J982"/>
  <c r="J256" i="3"/>
  <c r="M256" s="1"/>
  <c r="N256" s="1"/>
  <c r="J255"/>
  <c r="M255" s="1"/>
  <c r="N255" s="1"/>
  <c r="J254"/>
  <c r="M254" s="1"/>
  <c r="N254" s="1"/>
  <c r="K988" i="2"/>
  <c r="J988"/>
  <c r="J987"/>
  <c r="L986"/>
  <c r="K986"/>
  <c r="J986"/>
  <c r="J985"/>
  <c r="J991"/>
  <c r="J990"/>
  <c r="M990" s="1"/>
  <c r="N990" s="1"/>
  <c r="J989"/>
  <c r="J257" i="3"/>
  <c r="M257" s="1"/>
  <c r="N257" s="1"/>
  <c r="J261"/>
  <c r="K260"/>
  <c r="J260"/>
  <c r="J259"/>
  <c r="J258"/>
  <c r="M258" s="1"/>
  <c r="N258" s="1"/>
  <c r="L996" i="2"/>
  <c r="K996"/>
  <c r="J996"/>
  <c r="L995"/>
  <c r="K995"/>
  <c r="J995"/>
  <c r="J994"/>
  <c r="L993"/>
  <c r="K993"/>
  <c r="J993"/>
  <c r="K992"/>
  <c r="J992"/>
  <c r="J997"/>
  <c r="M997" s="1"/>
  <c r="N997" s="1"/>
  <c r="J998"/>
  <c r="M998" s="1"/>
  <c r="N998" s="1"/>
  <c r="J264" i="3"/>
  <c r="M264" s="1"/>
  <c r="N264" s="1"/>
  <c r="J263"/>
  <c r="M263" s="1"/>
  <c r="N263" s="1"/>
  <c r="J262"/>
  <c r="M262" s="1"/>
  <c r="N262" s="1"/>
  <c r="J1002" i="2"/>
  <c r="J1001"/>
  <c r="K1000"/>
  <c r="J1000"/>
  <c r="J999"/>
  <c r="J268" i="3"/>
  <c r="J267"/>
  <c r="K266"/>
  <c r="J266"/>
  <c r="J265"/>
  <c r="M265" s="1"/>
  <c r="N265" s="1"/>
  <c r="J1006" i="2"/>
  <c r="L1007"/>
  <c r="K1007"/>
  <c r="J1007"/>
  <c r="J1005"/>
  <c r="J1004"/>
  <c r="L1003"/>
  <c r="K1003"/>
  <c r="J1003"/>
  <c r="J271" i="3"/>
  <c r="K270"/>
  <c r="J270"/>
  <c r="J269"/>
  <c r="M269" s="1"/>
  <c r="N269" s="1"/>
  <c r="J1012" i="2"/>
  <c r="M1012" s="1"/>
  <c r="N1012" s="1"/>
  <c r="K1011"/>
  <c r="J1011"/>
  <c r="J1010"/>
  <c r="K1009"/>
  <c r="J1009"/>
  <c r="J1008"/>
  <c r="K273" i="3"/>
  <c r="J273"/>
  <c r="J272"/>
  <c r="M272" s="1"/>
  <c r="N272" s="1"/>
  <c r="J274"/>
  <c r="M274" s="1"/>
  <c r="N274" s="1"/>
  <c r="J1015" i="2"/>
  <c r="L1019"/>
  <c r="K1019"/>
  <c r="J1019"/>
  <c r="J1018"/>
  <c r="J1017"/>
  <c r="K1016"/>
  <c r="J1016"/>
  <c r="J1014"/>
  <c r="J1013"/>
  <c r="J278" i="3"/>
  <c r="M278" s="1"/>
  <c r="N278" s="1"/>
  <c r="J277"/>
  <c r="M277" s="1"/>
  <c r="N277" s="1"/>
  <c r="J276"/>
  <c r="M276" s="1"/>
  <c r="N276" s="1"/>
  <c r="J275"/>
  <c r="M275" s="1"/>
  <c r="N275" s="1"/>
  <c r="J1025" i="2"/>
  <c r="M1025" s="1"/>
  <c r="N1025" s="1"/>
  <c r="J1024"/>
  <c r="M1024" s="1"/>
  <c r="N1024" s="1"/>
  <c r="J1023"/>
  <c r="M1023" s="1"/>
  <c r="N1023" s="1"/>
  <c r="J1022"/>
  <c r="M1022" s="1"/>
  <c r="N1022" s="1"/>
  <c r="J1021"/>
  <c r="M1021" s="1"/>
  <c r="N1021" s="1"/>
  <c r="J1020"/>
  <c r="M1020" s="1"/>
  <c r="N1020" s="1"/>
  <c r="J281" i="3"/>
  <c r="M281" s="1"/>
  <c r="N281" s="1"/>
  <c r="J280"/>
  <c r="M280" s="1"/>
  <c r="N280" s="1"/>
  <c r="J279"/>
  <c r="M279" s="1"/>
  <c r="N279" s="1"/>
  <c r="J1030" i="2"/>
  <c r="J1029"/>
  <c r="J1028"/>
  <c r="J1027"/>
  <c r="J1026"/>
  <c r="J283" i="3"/>
  <c r="M283" s="1"/>
  <c r="N283" s="1"/>
  <c r="J282"/>
  <c r="M282" s="1"/>
  <c r="N282" s="1"/>
  <c r="J284"/>
  <c r="M284" s="1"/>
  <c r="N284" s="1"/>
  <c r="K1036" i="2"/>
  <c r="J1036"/>
  <c r="J1035"/>
  <c r="J1034"/>
  <c r="M1034" s="1"/>
  <c r="N1034" s="1"/>
  <c r="J1033"/>
  <c r="K1032"/>
  <c r="J1032"/>
  <c r="K1031"/>
  <c r="J1031"/>
  <c r="J288" i="3"/>
  <c r="J287"/>
  <c r="M287" s="1"/>
  <c r="N287" s="1"/>
  <c r="J286"/>
  <c r="K285"/>
  <c r="J285"/>
  <c r="J1043" i="2"/>
  <c r="K1042"/>
  <c r="J1042"/>
  <c r="K1041"/>
  <c r="J1041"/>
  <c r="L1040"/>
  <c r="K1040"/>
  <c r="J1040"/>
  <c r="K1039"/>
  <c r="J1039"/>
  <c r="J1038"/>
  <c r="J1037"/>
  <c r="J289" i="3"/>
  <c r="M289" s="1"/>
  <c r="N289" s="1"/>
  <c r="J1047" i="2"/>
  <c r="M1047" s="1"/>
  <c r="N1047" s="1"/>
  <c r="J1046"/>
  <c r="M1046" s="1"/>
  <c r="N1046" s="1"/>
  <c r="J1045"/>
  <c r="M1045" s="1"/>
  <c r="N1045" s="1"/>
  <c r="J1044"/>
  <c r="M1044" s="1"/>
  <c r="N1044" s="1"/>
  <c r="L1054"/>
  <c r="K1054"/>
  <c r="J1054"/>
  <c r="J1053"/>
  <c r="M1053" s="1"/>
  <c r="N1053" s="1"/>
  <c r="J1052"/>
  <c r="J1051"/>
  <c r="K1050"/>
  <c r="J1050"/>
  <c r="J1049"/>
  <c r="J1048"/>
  <c r="J292" i="3"/>
  <c r="J291"/>
  <c r="J290"/>
  <c r="J294"/>
  <c r="M294" s="1"/>
  <c r="N294" s="1"/>
  <c r="J293"/>
  <c r="M293" s="1"/>
  <c r="N293" s="1"/>
  <c r="J1059" i="2"/>
  <c r="J1058"/>
  <c r="J1057"/>
  <c r="L1056"/>
  <c r="K1056"/>
  <c r="J1056"/>
  <c r="J1055"/>
  <c r="K296" i="3"/>
  <c r="J296"/>
  <c r="J295"/>
  <c r="L1060" i="2"/>
  <c r="K1060"/>
  <c r="J1060"/>
  <c r="J1064"/>
  <c r="J1065"/>
  <c r="L1063"/>
  <c r="K1063"/>
  <c r="J1063"/>
  <c r="K1062"/>
  <c r="J1062"/>
  <c r="J1061"/>
  <c r="J299" i="3"/>
  <c r="M299" s="1"/>
  <c r="N299" s="1"/>
  <c r="J298"/>
  <c r="M298" s="1"/>
  <c r="N298" s="1"/>
  <c r="J297"/>
  <c r="M297" s="1"/>
  <c r="N297" s="1"/>
  <c r="J1067" i="2"/>
  <c r="M1067" s="1"/>
  <c r="N1067" s="1"/>
  <c r="J1066"/>
  <c r="M1066" s="1"/>
  <c r="N1066" s="1"/>
  <c r="J1072"/>
  <c r="K1072"/>
  <c r="J1071"/>
  <c r="J1070"/>
  <c r="J1069"/>
  <c r="J1068"/>
  <c r="J1073"/>
  <c r="M1073" s="1"/>
  <c r="N1073" s="1"/>
  <c r="J303" i="3"/>
  <c r="M303" s="1"/>
  <c r="N303" s="1"/>
  <c r="J302"/>
  <c r="M302" s="1"/>
  <c r="N302" s="1"/>
  <c r="J301"/>
  <c r="M301" s="1"/>
  <c r="N301" s="1"/>
  <c r="J300"/>
  <c r="M300" s="1"/>
  <c r="N300" s="1"/>
  <c r="J1079" i="2"/>
  <c r="M1079" s="1"/>
  <c r="N1079" s="1"/>
  <c r="J1078"/>
  <c r="M1078" s="1"/>
  <c r="N1078" s="1"/>
  <c r="J1077"/>
  <c r="M1077" s="1"/>
  <c r="N1077" s="1"/>
  <c r="J1076"/>
  <c r="M1076" s="1"/>
  <c r="N1076" s="1"/>
  <c r="J1075"/>
  <c r="M1075" s="1"/>
  <c r="N1075" s="1"/>
  <c r="J1074"/>
  <c r="M1074" s="1"/>
  <c r="N1074" s="1"/>
  <c r="J304" i="3"/>
  <c r="J1080" i="2"/>
  <c r="J1084"/>
  <c r="J1083"/>
  <c r="J1082"/>
  <c r="L1081"/>
  <c r="K1081"/>
  <c r="J1081"/>
  <c r="J1099"/>
  <c r="K1101"/>
  <c r="J314" i="3"/>
  <c r="K313"/>
  <c r="J313"/>
  <c r="J312"/>
  <c r="J311"/>
  <c r="K310"/>
  <c r="J310"/>
  <c r="J309"/>
  <c r="J308"/>
  <c r="J307"/>
  <c r="K306"/>
  <c r="J306"/>
  <c r="K305"/>
  <c r="J305"/>
  <c r="J1111" i="2"/>
  <c r="J1110"/>
  <c r="M1110" s="1"/>
  <c r="N1110" s="1"/>
  <c r="J1109"/>
  <c r="J1108"/>
  <c r="L1107"/>
  <c r="K1107"/>
  <c r="J1107"/>
  <c r="L1106"/>
  <c r="K1106"/>
  <c r="J1106"/>
  <c r="J1105"/>
  <c r="L1104"/>
  <c r="K1104"/>
  <c r="J1104"/>
  <c r="J1103"/>
  <c r="J1102"/>
  <c r="J1101"/>
  <c r="K1100"/>
  <c r="J1100"/>
  <c r="J1098"/>
  <c r="K1097"/>
  <c r="J1097"/>
  <c r="J1096"/>
  <c r="L1095"/>
  <c r="K1095"/>
  <c r="J1095"/>
  <c r="J1094"/>
  <c r="J1093"/>
  <c r="K1092"/>
  <c r="J1092"/>
  <c r="K1091"/>
  <c r="J1091"/>
  <c r="L1090"/>
  <c r="K1090"/>
  <c r="J1090"/>
  <c r="L1089"/>
  <c r="K1089"/>
  <c r="J1089"/>
  <c r="L1088"/>
  <c r="K1088"/>
  <c r="J1088"/>
  <c r="J1087"/>
  <c r="L1086"/>
  <c r="K1086"/>
  <c r="J1086"/>
  <c r="L1085"/>
  <c r="K1085"/>
  <c r="J1085"/>
  <c r="N574" l="1"/>
  <c r="N650"/>
  <c r="N792"/>
  <c r="N707"/>
  <c r="M188" i="3"/>
  <c r="N188" s="1"/>
  <c r="M203"/>
  <c r="N203" s="1"/>
  <c r="M205"/>
  <c r="N205" s="1"/>
  <c r="M197"/>
  <c r="N197" s="1"/>
  <c r="M185"/>
  <c r="N185" s="1"/>
  <c r="M881" i="2"/>
  <c r="N881" s="1"/>
  <c r="M43" i="4"/>
  <c r="N43" s="1"/>
  <c r="M181" i="3"/>
  <c r="N181" s="1"/>
  <c r="M182"/>
  <c r="N182" s="1"/>
  <c r="M183"/>
  <c r="N183" s="1"/>
  <c r="M875" i="2"/>
  <c r="N875" s="1"/>
  <c r="M876"/>
  <c r="N876" s="1"/>
  <c r="M877"/>
  <c r="N877" s="1"/>
  <c r="M878"/>
  <c r="N878" s="1"/>
  <c r="M879"/>
  <c r="N879" s="1"/>
  <c r="M880"/>
  <c r="N880" s="1"/>
  <c r="M44" i="4"/>
  <c r="N44" s="1"/>
  <c r="M45"/>
  <c r="N45" s="1"/>
  <c r="M46"/>
  <c r="N46" s="1"/>
  <c r="M184" i="3"/>
  <c r="N184" s="1"/>
  <c r="M186"/>
  <c r="N186" s="1"/>
  <c r="M187"/>
  <c r="N187" s="1"/>
  <c r="M882" i="2"/>
  <c r="N882" s="1"/>
  <c r="M883"/>
  <c r="N883" s="1"/>
  <c r="M884"/>
  <c r="N884" s="1"/>
  <c r="M885"/>
  <c r="N885" s="1"/>
  <c r="M886"/>
  <c r="N886" s="1"/>
  <c r="M890"/>
  <c r="N890" s="1"/>
  <c r="M888"/>
  <c r="N888" s="1"/>
  <c r="M889"/>
  <c r="N889" s="1"/>
  <c r="M891"/>
  <c r="N891" s="1"/>
  <c r="M892"/>
  <c r="N892" s="1"/>
  <c r="M48" i="4"/>
  <c r="N48" s="1"/>
  <c r="M49"/>
  <c r="N49" s="1"/>
  <c r="M273" i="3"/>
  <c r="N273" s="1"/>
  <c r="M193"/>
  <c r="N193" s="1"/>
  <c r="M196"/>
  <c r="N196" s="1"/>
  <c r="M893" i="2"/>
  <c r="N893" s="1"/>
  <c r="M894"/>
  <c r="N894" s="1"/>
  <c r="M895"/>
  <c r="N895" s="1"/>
  <c r="M896"/>
  <c r="N896" s="1"/>
  <c r="M897"/>
  <c r="N897" s="1"/>
  <c r="M898"/>
  <c r="N898" s="1"/>
  <c r="M198" i="3"/>
  <c r="N198" s="1"/>
  <c r="M199"/>
  <c r="N199" s="1"/>
  <c r="M899" i="2"/>
  <c r="N899" s="1"/>
  <c r="M900"/>
  <c r="N900" s="1"/>
  <c r="M901"/>
  <c r="N901" s="1"/>
  <c r="M905"/>
  <c r="N905" s="1"/>
  <c r="M903"/>
  <c r="N903" s="1"/>
  <c r="M902"/>
  <c r="N902" s="1"/>
  <c r="M904"/>
  <c r="N904" s="1"/>
  <c r="M201" i="3"/>
  <c r="N201" s="1"/>
  <c r="M906" i="2"/>
  <c r="N906" s="1"/>
  <c r="M907"/>
  <c r="N907" s="1"/>
  <c r="M908"/>
  <c r="N908" s="1"/>
  <c r="M909"/>
  <c r="N909" s="1"/>
  <c r="M910"/>
  <c r="N910" s="1"/>
  <c r="M911"/>
  <c r="N911" s="1"/>
  <c r="M912"/>
  <c r="N912" s="1"/>
  <c r="M913"/>
  <c r="N913" s="1"/>
  <c r="M914"/>
  <c r="N914" s="1"/>
  <c r="M239" i="3"/>
  <c r="N239" s="1"/>
  <c r="M917" i="2"/>
  <c r="N917" s="1"/>
  <c r="M927"/>
  <c r="N927" s="1"/>
  <c r="M916"/>
  <c r="N916" s="1"/>
  <c r="M919"/>
  <c r="N919" s="1"/>
  <c r="M920"/>
  <c r="N920" s="1"/>
  <c r="M921"/>
  <c r="N921" s="1"/>
  <c r="M923"/>
  <c r="N923" s="1"/>
  <c r="M925"/>
  <c r="N925" s="1"/>
  <c r="M929"/>
  <c r="N929" s="1"/>
  <c r="M930"/>
  <c r="N930" s="1"/>
  <c r="M931"/>
  <c r="N931" s="1"/>
  <c r="M932"/>
  <c r="N932" s="1"/>
  <c r="M933"/>
  <c r="N933" s="1"/>
  <c r="M934"/>
  <c r="N934" s="1"/>
  <c r="M968"/>
  <c r="N968" s="1"/>
  <c r="M976"/>
  <c r="N976" s="1"/>
  <c r="M935"/>
  <c r="N935" s="1"/>
  <c r="M937"/>
  <c r="N937" s="1"/>
  <c r="M222" i="3"/>
  <c r="N222" s="1"/>
  <c r="M224"/>
  <c r="N224" s="1"/>
  <c r="M226"/>
  <c r="N226" s="1"/>
  <c r="M939" i="2"/>
  <c r="N939" s="1"/>
  <c r="M940"/>
  <c r="N940" s="1"/>
  <c r="M941"/>
  <c r="N941" s="1"/>
  <c r="M942"/>
  <c r="N942" s="1"/>
  <c r="M943"/>
  <c r="N943" s="1"/>
  <c r="M944"/>
  <c r="N944" s="1"/>
  <c r="M227" i="3"/>
  <c r="N227" s="1"/>
  <c r="M228"/>
  <c r="N228" s="1"/>
  <c r="M945" i="2"/>
  <c r="N945" s="1"/>
  <c r="M946"/>
  <c r="N946" s="1"/>
  <c r="M947"/>
  <c r="N947" s="1"/>
  <c r="M948"/>
  <c r="N948" s="1"/>
  <c r="M230" i="3"/>
  <c r="N230" s="1"/>
  <c r="M231"/>
  <c r="N231" s="1"/>
  <c r="M232"/>
  <c r="N232" s="1"/>
  <c r="M233"/>
  <c r="N233" s="1"/>
  <c r="M949" i="2"/>
  <c r="N949" s="1"/>
  <c r="M950"/>
  <c r="N950" s="1"/>
  <c r="M951"/>
  <c r="N951" s="1"/>
  <c r="M952"/>
  <c r="N952" s="1"/>
  <c r="M953"/>
  <c r="N953" s="1"/>
  <c r="M954"/>
  <c r="N954" s="1"/>
  <c r="M234" i="3"/>
  <c r="N234" s="1"/>
  <c r="M236"/>
  <c r="N236" s="1"/>
  <c r="M237"/>
  <c r="N237" s="1"/>
  <c r="M238"/>
  <c r="N238" s="1"/>
  <c r="M955" i="2"/>
  <c r="N955" s="1"/>
  <c r="M956"/>
  <c r="N956" s="1"/>
  <c r="M957"/>
  <c r="N957" s="1"/>
  <c r="M958"/>
  <c r="N958" s="1"/>
  <c r="M959"/>
  <c r="N959" s="1"/>
  <c r="M960"/>
  <c r="N960" s="1"/>
  <c r="M961"/>
  <c r="N961" s="1"/>
  <c r="M962"/>
  <c r="N962" s="1"/>
  <c r="M240" i="3"/>
  <c r="N240" s="1"/>
  <c r="M963" i="2"/>
  <c r="N963" s="1"/>
  <c r="M964"/>
  <c r="N964" s="1"/>
  <c r="M965"/>
  <c r="N965" s="1"/>
  <c r="M966"/>
  <c r="N966" s="1"/>
  <c r="M967"/>
  <c r="N967" s="1"/>
  <c r="M969"/>
  <c r="N969" s="1"/>
  <c r="M970"/>
  <c r="N970" s="1"/>
  <c r="M972"/>
  <c r="N972" s="1"/>
  <c r="M973"/>
  <c r="N973" s="1"/>
  <c r="M975"/>
  <c r="N975" s="1"/>
  <c r="M977"/>
  <c r="N977" s="1"/>
  <c r="M978"/>
  <c r="N978" s="1"/>
  <c r="M979"/>
  <c r="N979" s="1"/>
  <c r="M980"/>
  <c r="N980" s="1"/>
  <c r="M251" i="3"/>
  <c r="N251" s="1"/>
  <c r="M252"/>
  <c r="N252" s="1"/>
  <c r="M253"/>
  <c r="N253" s="1"/>
  <c r="M982" i="2"/>
  <c r="N982" s="1"/>
  <c r="M983"/>
  <c r="N983" s="1"/>
  <c r="M984"/>
  <c r="N984" s="1"/>
  <c r="M985"/>
  <c r="N985" s="1"/>
  <c r="M986"/>
  <c r="N986" s="1"/>
  <c r="M987"/>
  <c r="N987" s="1"/>
  <c r="M988"/>
  <c r="N988" s="1"/>
  <c r="M989"/>
  <c r="N989" s="1"/>
  <c r="M991"/>
  <c r="N991" s="1"/>
  <c r="M259" i="3"/>
  <c r="N259" s="1"/>
  <c r="M260"/>
  <c r="N260" s="1"/>
  <c r="M261"/>
  <c r="N261" s="1"/>
  <c r="M992" i="2"/>
  <c r="N992" s="1"/>
  <c r="M993"/>
  <c r="N993" s="1"/>
  <c r="M994"/>
  <c r="N994" s="1"/>
  <c r="M995"/>
  <c r="N995" s="1"/>
  <c r="M996"/>
  <c r="N996" s="1"/>
  <c r="M999"/>
  <c r="N999" s="1"/>
  <c r="M1000"/>
  <c r="N1000" s="1"/>
  <c r="M1001"/>
  <c r="N1001" s="1"/>
  <c r="M1002"/>
  <c r="N1002" s="1"/>
  <c r="M266" i="3"/>
  <c r="N266" s="1"/>
  <c r="M267"/>
  <c r="N267" s="1"/>
  <c r="M268"/>
  <c r="N268" s="1"/>
  <c r="M1003" i="2"/>
  <c r="N1003" s="1"/>
  <c r="M1004"/>
  <c r="N1004" s="1"/>
  <c r="M1005"/>
  <c r="N1005" s="1"/>
  <c r="M1006"/>
  <c r="N1006" s="1"/>
  <c r="M1007"/>
  <c r="N1007" s="1"/>
  <c r="M270" i="3"/>
  <c r="N270" s="1"/>
  <c r="M271"/>
  <c r="N271" s="1"/>
  <c r="M1008" i="2"/>
  <c r="N1008" s="1"/>
  <c r="M1009"/>
  <c r="N1009" s="1"/>
  <c r="M1010"/>
  <c r="N1010" s="1"/>
  <c r="M1011"/>
  <c r="N1011" s="1"/>
  <c r="M1013"/>
  <c r="N1013" s="1"/>
  <c r="M1014"/>
  <c r="N1014" s="1"/>
  <c r="M1015"/>
  <c r="N1015" s="1"/>
  <c r="M1016"/>
  <c r="N1016" s="1"/>
  <c r="M1017"/>
  <c r="N1017" s="1"/>
  <c r="M1018"/>
  <c r="N1018" s="1"/>
  <c r="M1019"/>
  <c r="N1019" s="1"/>
  <c r="M1026"/>
  <c r="N1026" s="1"/>
  <c r="M1027"/>
  <c r="N1027" s="1"/>
  <c r="M1028"/>
  <c r="N1028" s="1"/>
  <c r="M1029"/>
  <c r="N1029" s="1"/>
  <c r="M1030"/>
  <c r="N1030" s="1"/>
  <c r="M1031"/>
  <c r="N1031" s="1"/>
  <c r="M1036"/>
  <c r="N1036" s="1"/>
  <c r="M1032"/>
  <c r="N1032" s="1"/>
  <c r="M1033"/>
  <c r="N1033" s="1"/>
  <c r="M1035"/>
  <c r="N1035" s="1"/>
  <c r="M285" i="3"/>
  <c r="N285" s="1"/>
  <c r="M286"/>
  <c r="N286" s="1"/>
  <c r="M288"/>
  <c r="N288" s="1"/>
  <c r="M1037" i="2"/>
  <c r="N1037" s="1"/>
  <c r="M1038"/>
  <c r="N1038" s="1"/>
  <c r="M1039"/>
  <c r="N1039" s="1"/>
  <c r="M1040"/>
  <c r="N1040" s="1"/>
  <c r="M1041"/>
  <c r="N1041" s="1"/>
  <c r="M1042"/>
  <c r="N1042" s="1"/>
  <c r="M1043"/>
  <c r="N1043" s="1"/>
  <c r="M290" i="3"/>
  <c r="N290" s="1"/>
  <c r="M291"/>
  <c r="N291" s="1"/>
  <c r="M292"/>
  <c r="N292" s="1"/>
  <c r="M1048" i="2"/>
  <c r="N1048" s="1"/>
  <c r="M1049"/>
  <c r="N1049" s="1"/>
  <c r="M1050"/>
  <c r="N1050" s="1"/>
  <c r="M1051"/>
  <c r="N1051" s="1"/>
  <c r="M1052"/>
  <c r="N1052" s="1"/>
  <c r="M1054"/>
  <c r="N1054" s="1"/>
  <c r="M1055"/>
  <c r="N1055" s="1"/>
  <c r="M1056"/>
  <c r="N1056" s="1"/>
  <c r="M1057"/>
  <c r="N1057" s="1"/>
  <c r="M1058"/>
  <c r="N1058" s="1"/>
  <c r="M1059"/>
  <c r="N1059" s="1"/>
  <c r="M295" i="3"/>
  <c r="N295" s="1"/>
  <c r="M296"/>
  <c r="N296" s="1"/>
  <c r="M1060" i="2"/>
  <c r="N1060" s="1"/>
  <c r="M1061"/>
  <c r="N1061" s="1"/>
  <c r="M1062"/>
  <c r="N1062" s="1"/>
  <c r="M1063"/>
  <c r="N1063" s="1"/>
  <c r="M1064"/>
  <c r="N1064" s="1"/>
  <c r="M1065"/>
  <c r="N1065" s="1"/>
  <c r="M1068"/>
  <c r="N1068" s="1"/>
  <c r="M1069"/>
  <c r="N1069" s="1"/>
  <c r="M1070"/>
  <c r="N1070" s="1"/>
  <c r="M1071"/>
  <c r="N1071" s="1"/>
  <c r="M1072"/>
  <c r="N1072" s="1"/>
  <c r="M304" i="3"/>
  <c r="N304" s="1"/>
  <c r="M1080" i="2"/>
  <c r="N1080" s="1"/>
  <c r="M1081"/>
  <c r="N1081" s="1"/>
  <c r="M1082"/>
  <c r="N1082" s="1"/>
  <c r="M1083"/>
  <c r="N1083" s="1"/>
  <c r="M1084"/>
  <c r="N1084" s="1"/>
  <c r="M305" i="3"/>
  <c r="N305" s="1"/>
  <c r="M306"/>
  <c r="N306" s="1"/>
  <c r="M307"/>
  <c r="N307" s="1"/>
  <c r="M1085" i="2"/>
  <c r="N1085" s="1"/>
  <c r="M1087"/>
  <c r="N1087" s="1"/>
  <c r="M308" i="3"/>
  <c r="N308" s="1"/>
  <c r="M1091" i="2"/>
  <c r="N1091" s="1"/>
  <c r="M1094"/>
  <c r="N1094" s="1"/>
  <c r="M1095"/>
  <c r="N1095" s="1"/>
  <c r="M309" i="3"/>
  <c r="N309" s="1"/>
  <c r="M1096" i="2"/>
  <c r="N1096" s="1"/>
  <c r="M1099"/>
  <c r="N1099" s="1"/>
  <c r="M310" i="3"/>
  <c r="N310" s="1"/>
  <c r="M311"/>
  <c r="N311" s="1"/>
  <c r="M1101" i="2"/>
  <c r="N1101" s="1"/>
  <c r="M1103"/>
  <c r="N1103" s="1"/>
  <c r="M312" i="3"/>
  <c r="N312" s="1"/>
  <c r="M313"/>
  <c r="N313" s="1"/>
  <c r="M314"/>
  <c r="N314" s="1"/>
  <c r="M1107" i="2"/>
  <c r="N1107" s="1"/>
  <c r="M1111"/>
  <c r="N1111" s="1"/>
  <c r="M1090"/>
  <c r="N1090" s="1"/>
  <c r="M1092"/>
  <c r="N1092" s="1"/>
  <c r="M1097"/>
  <c r="N1097" s="1"/>
  <c r="M1106"/>
  <c r="N1106" s="1"/>
  <c r="M1108"/>
  <c r="N1108" s="1"/>
  <c r="M1086"/>
  <c r="N1086" s="1"/>
  <c r="M1088"/>
  <c r="N1088" s="1"/>
  <c r="M1093"/>
  <c r="N1093" s="1"/>
  <c r="M1102"/>
  <c r="N1102" s="1"/>
  <c r="M1104"/>
  <c r="N1104" s="1"/>
  <c r="M1109"/>
  <c r="N1109" s="1"/>
  <c r="M1089"/>
  <c r="N1089" s="1"/>
  <c r="M1098"/>
  <c r="N1098" s="1"/>
  <c r="M1100"/>
  <c r="N1100" s="1"/>
  <c r="M1105"/>
  <c r="N1105" s="1"/>
  <c r="J1114"/>
  <c r="L1121"/>
  <c r="K1121"/>
  <c r="J1121"/>
  <c r="L1120"/>
  <c r="K1120"/>
  <c r="J1120"/>
  <c r="J1119"/>
  <c r="L1118"/>
  <c r="K1118"/>
  <c r="J1118"/>
  <c r="J1117"/>
  <c r="J1116"/>
  <c r="J1115"/>
  <c r="J1113"/>
  <c r="J1112"/>
  <c r="J1127"/>
  <c r="K1126"/>
  <c r="J1126"/>
  <c r="J1125"/>
  <c r="K1124"/>
  <c r="J1124"/>
  <c r="L1123"/>
  <c r="K1123"/>
  <c r="J1123"/>
  <c r="L1122"/>
  <c r="K1122"/>
  <c r="J1122"/>
  <c r="J1147"/>
  <c r="J1146"/>
  <c r="L1145"/>
  <c r="K1145"/>
  <c r="J1145"/>
  <c r="L1144"/>
  <c r="K1144"/>
  <c r="J1144"/>
  <c r="L1143"/>
  <c r="K1143"/>
  <c r="J1143"/>
  <c r="J1142"/>
  <c r="J1141"/>
  <c r="J1140"/>
  <c r="J1139"/>
  <c r="K1138"/>
  <c r="J1138"/>
  <c r="L1137"/>
  <c r="K1137"/>
  <c r="J1137"/>
  <c r="J1136"/>
  <c r="J1135"/>
  <c r="J1134"/>
  <c r="J1133"/>
  <c r="J1132"/>
  <c r="J1131"/>
  <c r="J1130"/>
  <c r="J1129"/>
  <c r="K1128"/>
  <c r="J1128"/>
  <c r="M1112" l="1"/>
  <c r="N1112" s="1"/>
  <c r="M1113"/>
  <c r="N1113" s="1"/>
  <c r="M1114"/>
  <c r="N1114" s="1"/>
  <c r="M1121"/>
  <c r="N1121" s="1"/>
  <c r="M1115"/>
  <c r="N1115" s="1"/>
  <c r="M1116"/>
  <c r="N1116" s="1"/>
  <c r="M1117"/>
  <c r="N1117" s="1"/>
  <c r="M1118"/>
  <c r="N1118" s="1"/>
  <c r="M1119"/>
  <c r="N1119" s="1"/>
  <c r="M1120"/>
  <c r="N1120" s="1"/>
  <c r="M1123"/>
  <c r="N1123" s="1"/>
  <c r="M1122"/>
  <c r="N1122" s="1"/>
  <c r="M1124"/>
  <c r="N1124" s="1"/>
  <c r="M1125"/>
  <c r="N1125" s="1"/>
  <c r="M1126"/>
  <c r="N1126" s="1"/>
  <c r="M1127"/>
  <c r="N1127" s="1"/>
  <c r="M1128"/>
  <c r="N1128" s="1"/>
  <c r="M1129"/>
  <c r="N1129" s="1"/>
  <c r="M1130"/>
  <c r="N1130" s="1"/>
  <c r="M1131"/>
  <c r="N1131" s="1"/>
  <c r="M1132"/>
  <c r="N1132" s="1"/>
  <c r="M1133"/>
  <c r="N1133" s="1"/>
  <c r="M1134"/>
  <c r="N1134" s="1"/>
  <c r="M1135"/>
  <c r="N1135" s="1"/>
  <c r="M1136"/>
  <c r="N1136" s="1"/>
  <c r="M1137"/>
  <c r="N1137" s="1"/>
  <c r="M1138"/>
  <c r="N1138" s="1"/>
  <c r="M1139"/>
  <c r="N1139" s="1"/>
  <c r="M1140"/>
  <c r="N1140" s="1"/>
  <c r="M1141"/>
  <c r="N1141" s="1"/>
  <c r="M1142"/>
  <c r="N1142" s="1"/>
  <c r="M1143"/>
  <c r="N1143" s="1"/>
  <c r="M1144"/>
  <c r="N1144" s="1"/>
  <c r="M1145"/>
  <c r="N1145" s="1"/>
  <c r="M1146"/>
  <c r="N1146" s="1"/>
  <c r="M1147"/>
  <c r="N1147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  <c r="J197" i="2" l="1"/>
  <c r="J259" s="1"/>
  <c r="J431" l="1"/>
  <c r="J506" s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<sst xmlns="http://schemas.openxmlformats.org/spreadsheetml/2006/main" count="5791" uniqueCount="118">
  <si>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</si>
  <si>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</si>
  <si>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</si>
  <si>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</si>
  <si>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</si>
  <si>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</si>
  <si>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</si>
  <si>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</si>
  <si>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</si>
  <si>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</si>
  <si>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</si>
  <si>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</si>
  <si>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</si>
  <si>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</si>
  <si>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</si>
  <si>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</si>
  <si>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</si>
  <si>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</si>
  <si>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</si>
  <si>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</si>
  <si>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</si>
  <si>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</si>
  <si>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</si>
  <si>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</si>
  <si>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</si>
  <si>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</si>
  <si>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</si>
  <si>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</si>
  <si>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</si>
  <si>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</si>
  <si>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</si>
  <si>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</si>
  <si>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</si>
  <si>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</si>
  <si>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</si>
  <si>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</si>
  <si>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</si>
  <si>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</si>
  <si>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</si>
  <si>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</si>
  <si>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</si>
  <si>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</si>
  <si>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</si>
  <si>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</si>
  <si>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</si>
  <si>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</si>
  <si>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</si>
  <si>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</si>
  <si>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</si>
  <si>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</si>
  <si>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</si>
  <si>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</si>
  <si>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</si>
  <si>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</si>
  <si>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</si>
  <si>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</si>
  <si>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</si>
  <si>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</si>
  <si>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</si>
  <si>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</si>
  <si>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</si>
  <si>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</si>
  <si>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</si>
  <si>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</si>
  <si>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</si>
  <si>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</si>
  <si>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</si>
  <si>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</si>
  <si>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</si>
  <si>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</si>
  <si>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</si>
  <si>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</si>
  <si>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</si>
  <si>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</si>
  <si>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</si>
  <si>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</si>
  <si>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</si>
  <si>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</si>
  <si>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</si>
  <si>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</si>
  <si>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</si>
  <si>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</si>
  <si>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</si>
  <si>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</si>
  <si>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</si>
  <si>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</si>
  <si>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</si>
  <si>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</si>
  <si>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</si>
  <si>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</si>
  <si>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</si>
  <si>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</si>
  <si>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</si>
  <si>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</si>
  <si>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</si>
  <si>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</si>
  <si>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</si>
  <si>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</si>
  <si>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</si>
  <si>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</si>
  <si>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</si>
  <si>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</si>
  <si>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</si>
  <si>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</si>
  <si>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</si>
  <si>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</si>
  <si>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</si>
  <si>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</si>
  <si>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</si>
  <si>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</si>
  <si>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</si>
  <si>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</si>
  <si>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</si>
  <si>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</si>
  <si>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</si>
  <si>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</si>
  <si>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</si>
  <si>
    <t>COOPPER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</si>
</sst>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mmm\ d&quot;, &quot;yyyy"/>
    <numFmt numFmtId="165" formatCode="0;[Red]0"/>
    <numFmt numFmtId="166" formatCode="0.00_ ;[Red]\-0.00\ "/>
    <numFmt numFmtId="167" formatCode="0.00;[Red]0.00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157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15" fontId="35" fillId="0" borderId="7" xfId="0" applyNumberFormat="1" applyFont="1" applyFill="1" applyBorder="1" applyAlignment="1">
      <alignment horizontal="center"/>
    </xf>
    <xf numFmtId="44" fontId="35" fillId="0" borderId="7" xfId="6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7">
    <cellStyle name="Currency" xfId="6" builtinId="4"/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70968064"/>
        <c:axId val="70969600"/>
        <c:axId val="0"/>
      </c:bar3DChart>
      <c:catAx>
        <c:axId val="70968064"/>
        <c:scaling>
          <c:orientation val="minMax"/>
        </c:scaling>
        <c:axPos val="b"/>
        <c:tickLblPos val="nextTo"/>
        <c:crossAx val="70969600"/>
        <c:crosses val="autoZero"/>
        <c:auto val="1"/>
        <c:lblAlgn val="ctr"/>
        <c:lblOffset val="100"/>
      </c:catAx>
      <c:valAx>
        <c:axId val="70969600"/>
        <c:scaling>
          <c:orientation val="minMax"/>
        </c:scaling>
        <c:axPos val="l"/>
        <c:majorGridlines/>
        <c:numFmt formatCode="#,##0" sourceLinked="1"/>
        <c:tickLblPos val="nextTo"/>
        <c:crossAx val="709680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72367104"/>
        <c:axId val="72385280"/>
      </c:lineChart>
      <c:catAx>
        <c:axId val="72367104"/>
        <c:scaling>
          <c:orientation val="minMax"/>
        </c:scaling>
        <c:axPos val="b"/>
        <c:majorTickMark val="none"/>
        <c:tickLblPos val="nextTo"/>
        <c:crossAx val="72385280"/>
        <c:crosses val="autoZero"/>
        <c:auto val="1"/>
        <c:lblAlgn val="ctr"/>
        <c:lblOffset val="100"/>
      </c:catAx>
      <c:valAx>
        <c:axId val="72385280"/>
        <c:scaling>
          <c:orientation val="minMax"/>
        </c:scaling>
        <c:delete val="1"/>
        <c:axPos val="l"/>
        <c:numFmt formatCode="General" sourceLinked="1"/>
        <c:tickLblPos val="nextTo"/>
        <c:crossAx val="72367104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72409088"/>
        <c:axId val="72410624"/>
        <c:axId val="0"/>
      </c:bar3DChart>
      <c:catAx>
        <c:axId val="72409088"/>
        <c:scaling>
          <c:orientation val="minMax"/>
        </c:scaling>
        <c:axPos val="b"/>
        <c:tickLblPos val="nextTo"/>
        <c:crossAx val="72410624"/>
        <c:crosses val="autoZero"/>
        <c:auto val="1"/>
        <c:lblAlgn val="ctr"/>
        <c:lblOffset val="100"/>
      </c:catAx>
      <c:valAx>
        <c:axId val="72410624"/>
        <c:scaling>
          <c:orientation val="minMax"/>
        </c:scaling>
        <c:axPos val="l"/>
        <c:majorGridlines/>
        <c:numFmt formatCode="0%" sourceLinked="1"/>
        <c:tickLblPos val="nextTo"/>
        <c:crossAx val="72409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7"/>
  <sheetViews>
    <sheetView tabSelected="1" topLeftCell="A4" zoomScale="85" zoomScaleNormal="85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106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1">
        <v>43862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>
      <c r="M7" s="108"/>
    </row>
    <row r="8" spans="1:14" s="79" customFormat="1" ht="13.5" customHeight="1">
      <c r="A8" s="138">
        <v>43868</v>
      </c>
      <c r="B8" s="104" t="s">
        <v>8</v>
      </c>
      <c r="C8" s="104" t="s">
        <v>56</v>
      </c>
      <c r="D8" s="105">
        <v>30</v>
      </c>
      <c r="E8" s="104" t="s">
        <v>2</v>
      </c>
      <c r="F8" s="104">
        <v>46230</v>
      </c>
      <c r="G8" s="104">
        <v>46050</v>
      </c>
      <c r="H8" s="104">
        <v>0</v>
      </c>
      <c r="I8" s="106">
        <v>0</v>
      </c>
      <c r="J8" s="107">
        <f t="shared" ref="J8" si="0">(IF(E8="SHORT",F8-G8,IF(E8="LONG",G8-F8)))*D8</f>
        <v>5400</v>
      </c>
      <c r="K8" s="108">
        <v>0</v>
      </c>
      <c r="L8" s="108">
        <v>0</v>
      </c>
      <c r="M8" s="108">
        <f t="shared" ref="M8" si="1">(K8+J8+L8)/D8</f>
        <v>180</v>
      </c>
      <c r="N8" s="109">
        <f t="shared" ref="N8" si="2">M8*D8</f>
        <v>5400</v>
      </c>
    </row>
    <row r="9" spans="1:14" s="79" customFormat="1" ht="13.5" customHeight="1">
      <c r="A9" s="138">
        <v>43868</v>
      </c>
      <c r="B9" s="104" t="s">
        <v>95</v>
      </c>
      <c r="C9" s="104" t="s">
        <v>56</v>
      </c>
      <c r="D9" s="105">
        <v>100</v>
      </c>
      <c r="E9" s="104" t="s">
        <v>2</v>
      </c>
      <c r="F9" s="104">
        <v>40560</v>
      </c>
      <c r="G9" s="104">
        <v>40450</v>
      </c>
      <c r="H9" s="104">
        <v>0</v>
      </c>
      <c r="I9" s="106">
        <v>0</v>
      </c>
      <c r="J9" s="107">
        <f t="shared" ref="J9" si="3">(IF(E9="SHORT",F9-G9,IF(E9="LONG",G9-F9)))*D9</f>
        <v>11000</v>
      </c>
      <c r="K9" s="108">
        <v>0</v>
      </c>
      <c r="L9" s="108">
        <v>0</v>
      </c>
      <c r="M9" s="108">
        <f t="shared" ref="M9" si="4">(K9+J9+L9)/D9</f>
        <v>110</v>
      </c>
      <c r="N9" s="109">
        <f t="shared" ref="N9" si="5">M9*D9</f>
        <v>11000</v>
      </c>
    </row>
    <row r="10" spans="1:14" s="79" customFormat="1" ht="13.5" customHeight="1">
      <c r="A10" s="138">
        <v>43867</v>
      </c>
      <c r="B10" s="104" t="s">
        <v>95</v>
      </c>
      <c r="C10" s="104" t="s">
        <v>56</v>
      </c>
      <c r="D10" s="105">
        <v>100</v>
      </c>
      <c r="E10" s="104" t="s">
        <v>1</v>
      </c>
      <c r="F10" s="104">
        <v>40380</v>
      </c>
      <c r="G10" s="104">
        <v>40280</v>
      </c>
      <c r="H10" s="104">
        <v>0</v>
      </c>
      <c r="I10" s="106">
        <v>0</v>
      </c>
      <c r="J10" s="107">
        <f t="shared" ref="J10" si="6">(IF(E10="SHORT",F10-G10,IF(E10="LONG",G10-F10)))*D10</f>
        <v>-10000</v>
      </c>
      <c r="K10" s="108">
        <v>0</v>
      </c>
      <c r="L10" s="108">
        <v>0</v>
      </c>
      <c r="M10" s="108">
        <f t="shared" ref="M10" si="7">(K10+J10+L10)/D10</f>
        <v>-100</v>
      </c>
      <c r="N10" s="109">
        <f t="shared" ref="N10" si="8">M10*D10</f>
        <v>-10000</v>
      </c>
    </row>
    <row r="11" spans="1:14" s="79" customFormat="1" ht="13.5" customHeight="1">
      <c r="A11" s="138">
        <v>43866</v>
      </c>
      <c r="B11" s="104" t="s">
        <v>115</v>
      </c>
      <c r="C11" s="104" t="s">
        <v>53</v>
      </c>
      <c r="D11" s="105">
        <v>100</v>
      </c>
      <c r="E11" s="104" t="s">
        <v>1</v>
      </c>
      <c r="F11" s="104">
        <v>3635</v>
      </c>
      <c r="G11" s="104">
        <v>3660</v>
      </c>
      <c r="H11" s="104">
        <v>3690</v>
      </c>
      <c r="I11" s="106">
        <v>0</v>
      </c>
      <c r="J11" s="107">
        <f t="shared" ref="J11" si="9">(IF(E11="SHORT",F11-G11,IF(E11="LONG",G11-F11)))*D11</f>
        <v>2500</v>
      </c>
      <c r="K11" s="108">
        <f>(IF(E11="SHORT",IF(H11="",0,G11-H11),IF(E11="LONG",IF(H11="",0,H11-G11))))*D11</f>
        <v>3000</v>
      </c>
      <c r="L11" s="108">
        <v>0</v>
      </c>
      <c r="M11" s="108">
        <f t="shared" ref="M11" si="10">(K11+J11+L11)/D11</f>
        <v>55</v>
      </c>
      <c r="N11" s="109">
        <f t="shared" ref="N11" si="11">M11*D11</f>
        <v>5500</v>
      </c>
    </row>
    <row r="12" spans="1:14" s="79" customFormat="1" ht="13.5" customHeight="1">
      <c r="A12" s="138">
        <v>43866</v>
      </c>
      <c r="B12" s="104" t="s">
        <v>95</v>
      </c>
      <c r="C12" s="104" t="s">
        <v>56</v>
      </c>
      <c r="D12" s="105">
        <v>100</v>
      </c>
      <c r="E12" s="104" t="s">
        <v>2</v>
      </c>
      <c r="F12" s="104">
        <v>40050</v>
      </c>
      <c r="G12" s="104">
        <v>39960</v>
      </c>
      <c r="H12" s="104">
        <v>0</v>
      </c>
      <c r="I12" s="106">
        <v>0</v>
      </c>
      <c r="J12" s="107">
        <f t="shared" ref="J12" si="12">(IF(E12="SHORT",F12-G12,IF(E12="LONG",G12-F12)))*D12</f>
        <v>9000</v>
      </c>
      <c r="K12" s="108">
        <v>0</v>
      </c>
      <c r="L12" s="108">
        <v>0</v>
      </c>
      <c r="M12" s="108">
        <f t="shared" ref="M12" si="13">(K12+J12+L12)/D12</f>
        <v>90</v>
      </c>
      <c r="N12" s="109">
        <f t="shared" ref="N12" si="14">M12*D12</f>
        <v>9000</v>
      </c>
    </row>
    <row r="13" spans="1:14" s="79" customFormat="1" ht="13.5" customHeight="1">
      <c r="A13" s="138">
        <v>43865</v>
      </c>
      <c r="B13" s="104" t="s">
        <v>8</v>
      </c>
      <c r="C13" s="104" t="s">
        <v>56</v>
      </c>
      <c r="D13" s="105">
        <v>30</v>
      </c>
      <c r="E13" s="104" t="s">
        <v>1</v>
      </c>
      <c r="F13" s="104">
        <v>46050</v>
      </c>
      <c r="G13" s="104">
        <v>45890</v>
      </c>
      <c r="H13" s="104">
        <v>0</v>
      </c>
      <c r="I13" s="106">
        <v>0</v>
      </c>
      <c r="J13" s="107">
        <f t="shared" ref="J13" si="15">(IF(E13="SHORT",F13-G13,IF(E13="LONG",G13-F13)))*D13</f>
        <v>-4800</v>
      </c>
      <c r="K13" s="108">
        <v>0</v>
      </c>
      <c r="L13" s="108">
        <v>0</v>
      </c>
      <c r="M13" s="108">
        <f t="shared" ref="M13" si="16">(K13+J13+L13)/D13</f>
        <v>-160</v>
      </c>
      <c r="N13" s="109">
        <f t="shared" ref="N13" si="17">M13*D13</f>
        <v>-4800</v>
      </c>
    </row>
    <row r="14" spans="1:14" s="79" customFormat="1" ht="13.5" customHeight="1">
      <c r="A14" s="138">
        <v>43865</v>
      </c>
      <c r="B14" s="104" t="s">
        <v>115</v>
      </c>
      <c r="C14" s="104" t="s">
        <v>53</v>
      </c>
      <c r="D14" s="105">
        <v>100</v>
      </c>
      <c r="E14" s="104" t="s">
        <v>2</v>
      </c>
      <c r="F14" s="104">
        <v>3630</v>
      </c>
      <c r="G14" s="104">
        <v>3660</v>
      </c>
      <c r="H14" s="104">
        <v>0</v>
      </c>
      <c r="I14" s="106">
        <v>0</v>
      </c>
      <c r="J14" s="107">
        <f t="shared" ref="J14" si="18">(IF(E14="SHORT",F14-G14,IF(E14="LONG",G14-F14)))*D14</f>
        <v>-3000</v>
      </c>
      <c r="K14" s="108">
        <v>0</v>
      </c>
      <c r="L14" s="108">
        <v>0</v>
      </c>
      <c r="M14" s="108">
        <f t="shared" ref="M14" si="19">(K14+J14+L14)/D14</f>
        <v>-30</v>
      </c>
      <c r="N14" s="109">
        <f t="shared" ref="N14" si="20">M14*D14</f>
        <v>-3000</v>
      </c>
    </row>
    <row r="15" spans="1:14" s="79" customFormat="1" ht="13.5" customHeight="1">
      <c r="A15" s="138">
        <v>43865</v>
      </c>
      <c r="B15" s="104" t="s">
        <v>95</v>
      </c>
      <c r="C15" s="104" t="s">
        <v>56</v>
      </c>
      <c r="D15" s="105">
        <v>100</v>
      </c>
      <c r="E15" s="104" t="s">
        <v>1</v>
      </c>
      <c r="F15" s="104">
        <v>40470</v>
      </c>
      <c r="G15" s="104">
        <v>40540</v>
      </c>
      <c r="H15" s="104">
        <v>0</v>
      </c>
      <c r="I15" s="106">
        <v>0</v>
      </c>
      <c r="J15" s="107">
        <f t="shared" ref="J15" si="21">(IF(E15="SHORT",F15-G15,IF(E15="LONG",G15-F15)))*D15</f>
        <v>7000</v>
      </c>
      <c r="K15" s="108">
        <v>0</v>
      </c>
      <c r="L15" s="108">
        <v>0</v>
      </c>
      <c r="M15" s="108">
        <f t="shared" ref="M15" si="22">(K15+J15+L15)/D15</f>
        <v>70</v>
      </c>
      <c r="N15" s="109">
        <f t="shared" ref="N15" si="23">M15*D15</f>
        <v>7000</v>
      </c>
    </row>
    <row r="16" spans="1:14" s="79" customFormat="1" ht="13.5" customHeight="1">
      <c r="A16" s="138">
        <v>43864</v>
      </c>
      <c r="B16" s="104" t="s">
        <v>31</v>
      </c>
      <c r="C16" s="104" t="s">
        <v>53</v>
      </c>
      <c r="D16" s="105">
        <v>100</v>
      </c>
      <c r="E16" s="104" t="s">
        <v>2</v>
      </c>
      <c r="F16" s="104">
        <v>3680</v>
      </c>
      <c r="G16" s="104">
        <v>3660</v>
      </c>
      <c r="H16" s="104">
        <v>3640</v>
      </c>
      <c r="I16" s="106">
        <v>0</v>
      </c>
      <c r="J16" s="107">
        <f t="shared" ref="J16" si="24">(IF(E16="SHORT",F16-G16,IF(E16="LONG",G16-F16)))*D16</f>
        <v>2000</v>
      </c>
      <c r="K16" s="108">
        <f>(IF(E16="SHORT",IF(H16="",0,G16-H16),IF(E16="LONG",IF(H16="",0,H16-G16))))*D16</f>
        <v>2000</v>
      </c>
      <c r="L16" s="108">
        <v>0</v>
      </c>
      <c r="M16" s="108">
        <f t="shared" ref="M16" si="25">(K16+J16+L16)/D16</f>
        <v>40</v>
      </c>
      <c r="N16" s="109">
        <f t="shared" ref="N16" si="26">M16*D16</f>
        <v>4000</v>
      </c>
    </row>
    <row r="17" spans="1:14" s="79" customFormat="1" ht="13.5" customHeight="1">
      <c r="A17" s="110"/>
      <c r="B17" s="111"/>
      <c r="C17" s="111"/>
      <c r="D17" s="112"/>
      <c r="E17" s="111"/>
      <c r="F17" s="111"/>
      <c r="G17" s="111"/>
      <c r="H17" s="111"/>
      <c r="I17" s="130" t="s">
        <v>97</v>
      </c>
      <c r="J17" s="131">
        <f>SUM(J8:J16)</f>
        <v>19100</v>
      </c>
      <c r="K17" s="131"/>
      <c r="L17" s="131"/>
      <c r="M17" s="131" t="s">
        <v>22</v>
      </c>
      <c r="N17" s="131">
        <f>SUM(N8:N16)</f>
        <v>24100</v>
      </c>
    </row>
    <row r="18" spans="1:14" s="79" customFormat="1" ht="13.5" customHeight="1">
      <c r="A18" s="110"/>
      <c r="B18" s="111"/>
      <c r="C18" s="111"/>
      <c r="D18" s="112"/>
      <c r="E18" s="111"/>
      <c r="F18" s="111"/>
      <c r="G18" s="132">
        <v>43831</v>
      </c>
      <c r="H18" s="111"/>
      <c r="I18" s="113"/>
      <c r="J18" s="114"/>
      <c r="K18" s="115"/>
      <c r="L18" s="115"/>
      <c r="M18" s="115"/>
      <c r="N18" s="116"/>
    </row>
    <row r="19" spans="1:14" s="79" customFormat="1" ht="13.5" customHeight="1">
      <c r="A19" s="138">
        <v>43861</v>
      </c>
      <c r="B19" s="104" t="s">
        <v>4</v>
      </c>
      <c r="C19" s="104" t="s">
        <v>56</v>
      </c>
      <c r="D19" s="105">
        <v>30</v>
      </c>
      <c r="E19" s="104" t="s">
        <v>1</v>
      </c>
      <c r="F19" s="104">
        <v>46400</v>
      </c>
      <c r="G19" s="104">
        <v>46200</v>
      </c>
      <c r="H19" s="104">
        <v>0</v>
      </c>
      <c r="I19" s="106">
        <v>0</v>
      </c>
      <c r="J19" s="107">
        <f t="shared" ref="J19" si="27">(IF(E19="SHORT",F19-G19,IF(E19="LONG",G19-F19)))*D19</f>
        <v>-6000</v>
      </c>
      <c r="K19" s="108">
        <v>0</v>
      </c>
      <c r="L19" s="108">
        <v>0</v>
      </c>
      <c r="M19" s="108">
        <f t="shared" ref="M19" si="28">(K19+J19+L19)/D19</f>
        <v>-200</v>
      </c>
      <c r="N19" s="109">
        <f t="shared" ref="N19" si="29">M19*D19</f>
        <v>-6000</v>
      </c>
    </row>
    <row r="20" spans="1:14" s="79" customFormat="1" ht="13.5" customHeight="1">
      <c r="A20" s="138">
        <v>43860</v>
      </c>
      <c r="B20" s="104" t="s">
        <v>31</v>
      </c>
      <c r="C20" s="104" t="s">
        <v>53</v>
      </c>
      <c r="D20" s="105">
        <v>100</v>
      </c>
      <c r="E20" s="104" t="s">
        <v>1</v>
      </c>
      <c r="F20" s="104">
        <v>3775</v>
      </c>
      <c r="G20" s="104">
        <v>3740</v>
      </c>
      <c r="H20" s="104">
        <v>0</v>
      </c>
      <c r="I20" s="106">
        <v>0</v>
      </c>
      <c r="J20" s="107">
        <f t="shared" ref="J20" si="30">(IF(E20="SHORT",F20-G20,IF(E20="LONG",G20-F20)))*D20</f>
        <v>-3500</v>
      </c>
      <c r="K20" s="108">
        <v>0</v>
      </c>
      <c r="L20" s="108">
        <v>0</v>
      </c>
      <c r="M20" s="108">
        <f t="shared" ref="M20" si="31">(K20+J20+L20)/D20</f>
        <v>-35</v>
      </c>
      <c r="N20" s="109">
        <f t="shared" ref="N20" si="32">M20*D20</f>
        <v>-3500</v>
      </c>
    </row>
    <row r="21" spans="1:14" s="79" customFormat="1" ht="13.5" customHeight="1">
      <c r="A21" s="138">
        <v>43860</v>
      </c>
      <c r="B21" s="104" t="s">
        <v>4</v>
      </c>
      <c r="C21" s="104" t="s">
        <v>56</v>
      </c>
      <c r="D21" s="105">
        <v>30</v>
      </c>
      <c r="E21" s="104" t="s">
        <v>2</v>
      </c>
      <c r="F21" s="104">
        <v>46250</v>
      </c>
      <c r="G21" s="104">
        <v>46050</v>
      </c>
      <c r="H21" s="104">
        <v>0</v>
      </c>
      <c r="I21" s="106">
        <v>0</v>
      </c>
      <c r="J21" s="107">
        <f t="shared" ref="J21" si="33">(IF(E21="SHORT",F21-G21,IF(E21="LONG",G21-F21)))*D21</f>
        <v>6000</v>
      </c>
      <c r="K21" s="108">
        <v>0</v>
      </c>
      <c r="L21" s="108">
        <v>0</v>
      </c>
      <c r="M21" s="108">
        <f t="shared" ref="M21" si="34">(K21+J21+L21)/D21</f>
        <v>200</v>
      </c>
      <c r="N21" s="109">
        <f t="shared" ref="N21" si="35">M21*D21</f>
        <v>6000</v>
      </c>
    </row>
    <row r="22" spans="1:14" s="79" customFormat="1" ht="13.5" customHeight="1">
      <c r="A22" s="138">
        <v>43859</v>
      </c>
      <c r="B22" s="104" t="s">
        <v>31</v>
      </c>
      <c r="C22" s="104" t="s">
        <v>53</v>
      </c>
      <c r="D22" s="105">
        <v>100</v>
      </c>
      <c r="E22" s="104" t="s">
        <v>1</v>
      </c>
      <c r="F22" s="104">
        <v>3870</v>
      </c>
      <c r="G22" s="104">
        <v>3840</v>
      </c>
      <c r="H22" s="104">
        <v>0</v>
      </c>
      <c r="I22" s="106">
        <v>0</v>
      </c>
      <c r="J22" s="107">
        <f t="shared" ref="J22" si="36">(IF(E22="SHORT",F22-G22,IF(E22="LONG",G22-F22)))*D22</f>
        <v>-3000</v>
      </c>
      <c r="K22" s="108">
        <v>0</v>
      </c>
      <c r="L22" s="108">
        <v>0</v>
      </c>
      <c r="M22" s="108">
        <f t="shared" ref="M22" si="37">(K22+J22+L22)/D22</f>
        <v>-30</v>
      </c>
      <c r="N22" s="109">
        <f t="shared" ref="N22" si="38">M22*D22</f>
        <v>-3000</v>
      </c>
    </row>
    <row r="23" spans="1:14" s="79" customFormat="1" ht="13.5" customHeight="1">
      <c r="A23" s="138">
        <v>43859</v>
      </c>
      <c r="B23" s="139" t="s">
        <v>95</v>
      </c>
      <c r="C23" s="104" t="s">
        <v>56</v>
      </c>
      <c r="D23" s="105">
        <v>100</v>
      </c>
      <c r="E23" s="104" t="s">
        <v>2</v>
      </c>
      <c r="F23" s="104">
        <v>40350</v>
      </c>
      <c r="G23" s="104">
        <v>40250</v>
      </c>
      <c r="H23" s="104">
        <v>0</v>
      </c>
      <c r="I23" s="106">
        <v>0</v>
      </c>
      <c r="J23" s="107">
        <f t="shared" ref="J23" si="39">(IF(E23="SHORT",F23-G23,IF(E23="LONG",G23-F23)))*D23</f>
        <v>10000</v>
      </c>
      <c r="K23" s="108">
        <v>0</v>
      </c>
      <c r="L23" s="108">
        <v>0</v>
      </c>
      <c r="M23" s="108">
        <f t="shared" ref="M23" si="40">(K23+J23+L23)/D23</f>
        <v>100</v>
      </c>
      <c r="N23" s="109">
        <f t="shared" ref="N23" si="41">M23*D23</f>
        <v>10000</v>
      </c>
    </row>
    <row r="24" spans="1:14" s="79" customFormat="1" ht="13.5" customHeight="1">
      <c r="A24" s="138">
        <v>43858</v>
      </c>
      <c r="B24" s="139" t="s">
        <v>95</v>
      </c>
      <c r="C24" s="104" t="s">
        <v>56</v>
      </c>
      <c r="D24" s="105">
        <v>100</v>
      </c>
      <c r="E24" s="104" t="s">
        <v>2</v>
      </c>
      <c r="F24" s="104">
        <v>40300</v>
      </c>
      <c r="G24" s="104">
        <v>40380</v>
      </c>
      <c r="H24" s="104">
        <v>0</v>
      </c>
      <c r="I24" s="106">
        <v>0</v>
      </c>
      <c r="J24" s="107">
        <f t="shared" ref="J24" si="42">(IF(E24="SHORT",F24-G24,IF(E24="LONG",G24-F24)))*D24</f>
        <v>-8000</v>
      </c>
      <c r="K24" s="108">
        <v>0</v>
      </c>
      <c r="L24" s="108">
        <v>0</v>
      </c>
      <c r="M24" s="108">
        <f t="shared" ref="M24" si="43">(K24+J24+L24)/D24</f>
        <v>-80</v>
      </c>
      <c r="N24" s="109">
        <f t="shared" ref="N24" si="44">M24*D24</f>
        <v>-8000</v>
      </c>
    </row>
    <row r="25" spans="1:14" s="79" customFormat="1" ht="13.5" customHeight="1">
      <c r="A25" s="138">
        <v>43858</v>
      </c>
      <c r="B25" s="104" t="s">
        <v>4</v>
      </c>
      <c r="C25" s="104" t="s">
        <v>56</v>
      </c>
      <c r="D25" s="105">
        <v>30</v>
      </c>
      <c r="E25" s="104" t="s">
        <v>2</v>
      </c>
      <c r="F25" s="104">
        <v>46440</v>
      </c>
      <c r="G25" s="104">
        <v>46250</v>
      </c>
      <c r="H25" s="104">
        <v>46000</v>
      </c>
      <c r="I25" s="106">
        <v>0</v>
      </c>
      <c r="J25" s="107">
        <f t="shared" ref="J25" si="45">(IF(E25="SHORT",F25-G25,IF(E25="LONG",G25-F25)))*D25</f>
        <v>5700</v>
      </c>
      <c r="K25" s="108">
        <f>(IF(E25="SHORT",IF(H25="",0,G25-H25),IF(E25="LONG",IF(H25="",0,H25-G25))))*D25</f>
        <v>7500</v>
      </c>
      <c r="L25" s="108">
        <v>0</v>
      </c>
      <c r="M25" s="108">
        <f t="shared" ref="M25" si="46">(K25+J25+L25)/D25</f>
        <v>440</v>
      </c>
      <c r="N25" s="109">
        <f t="shared" ref="N25" si="47">M25*D25</f>
        <v>13200</v>
      </c>
    </row>
    <row r="26" spans="1:14" s="79" customFormat="1" ht="13.5" customHeight="1">
      <c r="A26" s="138">
        <v>43858</v>
      </c>
      <c r="B26" s="104" t="s">
        <v>31</v>
      </c>
      <c r="C26" s="104" t="s">
        <v>53</v>
      </c>
      <c r="D26" s="105">
        <v>100</v>
      </c>
      <c r="E26" s="104" t="s">
        <v>1</v>
      </c>
      <c r="F26" s="104">
        <v>3800</v>
      </c>
      <c r="G26" s="104">
        <v>3840</v>
      </c>
      <c r="H26" s="104">
        <v>0</v>
      </c>
      <c r="I26" s="106">
        <v>0</v>
      </c>
      <c r="J26" s="107">
        <f t="shared" ref="J26" si="48">(IF(E26="SHORT",F26-G26,IF(E26="LONG",G26-F26)))*D26</f>
        <v>4000</v>
      </c>
      <c r="K26" s="108">
        <v>0</v>
      </c>
      <c r="L26" s="108">
        <v>0</v>
      </c>
      <c r="M26" s="108">
        <f t="shared" ref="M26" si="49">(K26+J26+L26)/D26</f>
        <v>40</v>
      </c>
      <c r="N26" s="109">
        <f t="shared" ref="N26" si="50">M26*D26</f>
        <v>4000</v>
      </c>
    </row>
    <row r="27" spans="1:14" s="79" customFormat="1" ht="13.5" customHeight="1">
      <c r="A27" s="138">
        <v>43857</v>
      </c>
      <c r="B27" s="104" t="s">
        <v>4</v>
      </c>
      <c r="C27" s="104" t="s">
        <v>56</v>
      </c>
      <c r="D27" s="105">
        <v>30</v>
      </c>
      <c r="E27" s="104" t="s">
        <v>1</v>
      </c>
      <c r="F27" s="104">
        <v>47480</v>
      </c>
      <c r="G27" s="104">
        <v>47280</v>
      </c>
      <c r="H27" s="104">
        <v>0</v>
      </c>
      <c r="I27" s="106">
        <v>0</v>
      </c>
      <c r="J27" s="107">
        <f t="shared" ref="J27" si="51">(IF(E27="SHORT",F27-G27,IF(E27="LONG",G27-F27)))*D27</f>
        <v>-6000</v>
      </c>
      <c r="K27" s="108">
        <v>0</v>
      </c>
      <c r="L27" s="108">
        <v>0</v>
      </c>
      <c r="M27" s="108">
        <f t="shared" ref="M27" si="52">(K27+J27+L27)/D27</f>
        <v>-200</v>
      </c>
      <c r="N27" s="109">
        <f t="shared" ref="N27" si="53">M27*D27</f>
        <v>-6000</v>
      </c>
    </row>
    <row r="28" spans="1:14" s="79" customFormat="1" ht="13.5" customHeight="1">
      <c r="A28" s="138">
        <v>43857</v>
      </c>
      <c r="B28" s="104" t="s">
        <v>31</v>
      </c>
      <c r="C28" s="104" t="s">
        <v>53</v>
      </c>
      <c r="D28" s="105">
        <v>100</v>
      </c>
      <c r="E28" s="104" t="s">
        <v>1</v>
      </c>
      <c r="F28" s="104">
        <v>3775</v>
      </c>
      <c r="G28" s="104">
        <v>3810</v>
      </c>
      <c r="H28" s="104">
        <v>0</v>
      </c>
      <c r="I28" s="106">
        <v>0</v>
      </c>
      <c r="J28" s="107">
        <f t="shared" ref="J28" si="54">(IF(E28="SHORT",F28-G28,IF(E28="LONG",G28-F28)))*D28</f>
        <v>3500</v>
      </c>
      <c r="K28" s="108">
        <v>0</v>
      </c>
      <c r="L28" s="108">
        <v>0</v>
      </c>
      <c r="M28" s="108">
        <f t="shared" ref="M28" si="55">(K28+J28+L28)/D28</f>
        <v>35</v>
      </c>
      <c r="N28" s="109">
        <f t="shared" ref="N28" si="56">M28*D28</f>
        <v>3500</v>
      </c>
    </row>
    <row r="29" spans="1:14" s="79" customFormat="1" ht="13.5" customHeight="1">
      <c r="A29" s="138">
        <v>43857</v>
      </c>
      <c r="B29" s="139" t="s">
        <v>95</v>
      </c>
      <c r="C29" s="104" t="s">
        <v>56</v>
      </c>
      <c r="D29" s="105">
        <v>100</v>
      </c>
      <c r="E29" s="104" t="s">
        <v>1</v>
      </c>
      <c r="F29" s="104">
        <v>40660</v>
      </c>
      <c r="G29" s="104">
        <v>40740</v>
      </c>
      <c r="H29" s="104">
        <v>0</v>
      </c>
      <c r="I29" s="106">
        <v>0</v>
      </c>
      <c r="J29" s="107">
        <f t="shared" ref="J29" si="57">(IF(E29="SHORT",F29-G29,IF(E29="LONG",G29-F29)))*D29</f>
        <v>8000</v>
      </c>
      <c r="K29" s="108">
        <v>0</v>
      </c>
      <c r="L29" s="108">
        <v>0</v>
      </c>
      <c r="M29" s="108">
        <f t="shared" ref="M29" si="58">(K29+J29+L29)/D29</f>
        <v>80</v>
      </c>
      <c r="N29" s="109">
        <f t="shared" ref="N29" si="59">M29*D29</f>
        <v>8000</v>
      </c>
    </row>
    <row r="30" spans="1:14" s="79" customFormat="1" ht="13.5" customHeight="1">
      <c r="A30" s="138">
        <v>43854</v>
      </c>
      <c r="B30" s="139" t="s">
        <v>95</v>
      </c>
      <c r="C30" s="104" t="s">
        <v>56</v>
      </c>
      <c r="D30" s="105">
        <v>100</v>
      </c>
      <c r="E30" s="104" t="s">
        <v>1</v>
      </c>
      <c r="F30" s="104">
        <v>40080</v>
      </c>
      <c r="G30" s="104">
        <v>40150</v>
      </c>
      <c r="H30" s="104">
        <v>40250</v>
      </c>
      <c r="I30" s="106">
        <v>0</v>
      </c>
      <c r="J30" s="107">
        <f t="shared" ref="J30" si="60">(IF(E30="SHORT",F30-G30,IF(E30="LONG",G30-F30)))*D30</f>
        <v>7000</v>
      </c>
      <c r="K30" s="108">
        <f>(IF(E30="SHORT",IF(H30="",0,G30-H30),IF(E30="LONG",IF(H30="",0,H30-G30))))*D30</f>
        <v>10000</v>
      </c>
      <c r="L30" s="108">
        <v>0</v>
      </c>
      <c r="M30" s="108">
        <f t="shared" ref="M30" si="61">(K30+J30+L30)/D30</f>
        <v>170</v>
      </c>
      <c r="N30" s="109">
        <f t="shared" ref="N30" si="62">M30*D30</f>
        <v>17000</v>
      </c>
    </row>
    <row r="31" spans="1:14" s="79" customFormat="1" ht="13.5" customHeight="1">
      <c r="A31" s="138">
        <v>43853</v>
      </c>
      <c r="B31" s="139" t="s">
        <v>95</v>
      </c>
      <c r="C31" s="104" t="s">
        <v>56</v>
      </c>
      <c r="D31" s="105">
        <v>100</v>
      </c>
      <c r="E31" s="104" t="s">
        <v>1</v>
      </c>
      <c r="F31" s="104">
        <v>39920</v>
      </c>
      <c r="G31" s="104">
        <v>39900</v>
      </c>
      <c r="H31" s="104">
        <v>0</v>
      </c>
      <c r="I31" s="106">
        <v>0</v>
      </c>
      <c r="J31" s="107">
        <f t="shared" ref="J31" si="63">(IF(E31="SHORT",F31-G31,IF(E31="LONG",G31-F31)))*D31</f>
        <v>-2000</v>
      </c>
      <c r="K31" s="108">
        <v>0</v>
      </c>
      <c r="L31" s="108">
        <v>0</v>
      </c>
      <c r="M31" s="108">
        <f t="shared" ref="M31" si="64">(K31+J31+L31)/D31</f>
        <v>-20</v>
      </c>
      <c r="N31" s="109">
        <f t="shared" ref="N31" si="65">M31*D31</f>
        <v>-2000</v>
      </c>
    </row>
    <row r="32" spans="1:14" s="79" customFormat="1" ht="13.5" customHeight="1">
      <c r="A32" s="138">
        <v>43852</v>
      </c>
      <c r="B32" s="104" t="s">
        <v>31</v>
      </c>
      <c r="C32" s="104" t="s">
        <v>53</v>
      </c>
      <c r="D32" s="105">
        <v>100</v>
      </c>
      <c r="E32" s="104" t="s">
        <v>1</v>
      </c>
      <c r="F32" s="104">
        <v>4135</v>
      </c>
      <c r="G32" s="104">
        <v>4110</v>
      </c>
      <c r="H32" s="104">
        <v>0</v>
      </c>
      <c r="I32" s="106">
        <v>0</v>
      </c>
      <c r="J32" s="107">
        <f t="shared" ref="J32" si="66">(IF(E32="SHORT",F32-G32,IF(E32="LONG",G32-F32)))*D32</f>
        <v>-2500</v>
      </c>
      <c r="K32" s="108">
        <v>0</v>
      </c>
      <c r="L32" s="108">
        <v>0</v>
      </c>
      <c r="M32" s="108">
        <f t="shared" ref="M32" si="67">(K32+J32+L32)/D32</f>
        <v>-25</v>
      </c>
      <c r="N32" s="109">
        <f t="shared" ref="N32" si="68">M32*D32</f>
        <v>-2500</v>
      </c>
    </row>
    <row r="33" spans="1:14" s="79" customFormat="1" ht="13.5" customHeight="1">
      <c r="A33" s="138">
        <v>43851</v>
      </c>
      <c r="B33" s="139" t="s">
        <v>95</v>
      </c>
      <c r="C33" s="104" t="s">
        <v>56</v>
      </c>
      <c r="D33" s="105">
        <v>100</v>
      </c>
      <c r="E33" s="104" t="s">
        <v>1</v>
      </c>
      <c r="F33" s="104">
        <v>39900</v>
      </c>
      <c r="G33" s="104">
        <v>39830</v>
      </c>
      <c r="H33" s="104">
        <v>0</v>
      </c>
      <c r="I33" s="106">
        <v>0</v>
      </c>
      <c r="J33" s="107">
        <f t="shared" ref="J33" si="69">(IF(E33="SHORT",F33-G33,IF(E33="LONG",G33-F33)))*D33</f>
        <v>-7000</v>
      </c>
      <c r="K33" s="108">
        <v>0</v>
      </c>
      <c r="L33" s="108">
        <v>0</v>
      </c>
      <c r="M33" s="108">
        <f t="shared" ref="M33" si="70">(K33+J33+L33)/D33</f>
        <v>-70</v>
      </c>
      <c r="N33" s="109">
        <f t="shared" ref="N33" si="71">M33*D33</f>
        <v>-7000</v>
      </c>
    </row>
    <row r="34" spans="1:14" s="79" customFormat="1" ht="13.5" customHeight="1">
      <c r="A34" s="138">
        <v>43851</v>
      </c>
      <c r="B34" s="104" t="s">
        <v>115</v>
      </c>
      <c r="C34" s="104" t="s">
        <v>53</v>
      </c>
      <c r="D34" s="105">
        <v>100</v>
      </c>
      <c r="E34" s="104" t="s">
        <v>2</v>
      </c>
      <c r="F34" s="104">
        <v>4125</v>
      </c>
      <c r="G34" s="104">
        <v>4166</v>
      </c>
      <c r="H34" s="104">
        <v>0</v>
      </c>
      <c r="I34" s="106">
        <v>0</v>
      </c>
      <c r="J34" s="107">
        <f t="shared" ref="J34" si="72">(IF(E34="SHORT",F34-G34,IF(E34="LONG",G34-F34)))*D34</f>
        <v>-4100</v>
      </c>
      <c r="K34" s="108">
        <v>0</v>
      </c>
      <c r="L34" s="108">
        <v>0</v>
      </c>
      <c r="M34" s="108">
        <f t="shared" ref="M34" si="73">(K34+J34+L34)/D34</f>
        <v>-41</v>
      </c>
      <c r="N34" s="109">
        <f t="shared" ref="N34" si="74">M34*D34</f>
        <v>-4100</v>
      </c>
    </row>
    <row r="35" spans="1:14" s="79" customFormat="1" ht="13.5" customHeight="1">
      <c r="A35" s="138">
        <v>43850</v>
      </c>
      <c r="B35" s="104" t="s">
        <v>115</v>
      </c>
      <c r="C35" s="104" t="s">
        <v>53</v>
      </c>
      <c r="D35" s="105">
        <v>100</v>
      </c>
      <c r="E35" s="104" t="s">
        <v>1</v>
      </c>
      <c r="F35" s="104">
        <v>4195</v>
      </c>
      <c r="G35" s="104">
        <v>4165</v>
      </c>
      <c r="H35" s="104">
        <v>0</v>
      </c>
      <c r="I35" s="106">
        <v>0</v>
      </c>
      <c r="J35" s="107">
        <f t="shared" ref="J35" si="75">(IF(E35="SHORT",F35-G35,IF(E35="LONG",G35-F35)))*D35</f>
        <v>-3000</v>
      </c>
      <c r="K35" s="108">
        <v>0</v>
      </c>
      <c r="L35" s="108">
        <v>0</v>
      </c>
      <c r="M35" s="108">
        <f t="shared" ref="M35" si="76">(K35+J35+L35)/D35</f>
        <v>-30</v>
      </c>
      <c r="N35" s="109">
        <f t="shared" ref="N35" si="77">M35*D35</f>
        <v>-3000</v>
      </c>
    </row>
    <row r="36" spans="1:14" s="79" customFormat="1" ht="13.5" customHeight="1">
      <c r="A36" s="138">
        <v>43850</v>
      </c>
      <c r="B36" s="139" t="s">
        <v>95</v>
      </c>
      <c r="C36" s="104" t="s">
        <v>56</v>
      </c>
      <c r="D36" s="105">
        <v>100</v>
      </c>
      <c r="E36" s="104" t="s">
        <v>1</v>
      </c>
      <c r="F36" s="104">
        <v>39940</v>
      </c>
      <c r="G36" s="104">
        <v>40000</v>
      </c>
      <c r="H36" s="104">
        <v>0</v>
      </c>
      <c r="I36" s="106">
        <v>0</v>
      </c>
      <c r="J36" s="107">
        <f t="shared" ref="J36" si="78">(IF(E36="SHORT",F36-G36,IF(E36="LONG",G36-F36)))*D36</f>
        <v>6000</v>
      </c>
      <c r="K36" s="108">
        <v>0</v>
      </c>
      <c r="L36" s="108">
        <v>0</v>
      </c>
      <c r="M36" s="108">
        <f t="shared" ref="M36" si="79">(K36+J36+L36)/D36</f>
        <v>60</v>
      </c>
      <c r="N36" s="109">
        <f t="shared" ref="N36" si="80">M36*D36</f>
        <v>6000</v>
      </c>
    </row>
    <row r="37" spans="1:14" s="79" customFormat="1" ht="13.5" customHeight="1">
      <c r="A37" s="138">
        <v>43847</v>
      </c>
      <c r="B37" s="139" t="s">
        <v>95</v>
      </c>
      <c r="C37" s="104" t="s">
        <v>56</v>
      </c>
      <c r="D37" s="105">
        <v>100</v>
      </c>
      <c r="E37" s="104" t="s">
        <v>1</v>
      </c>
      <c r="F37" s="104">
        <v>39780</v>
      </c>
      <c r="G37" s="104">
        <v>39880</v>
      </c>
      <c r="H37" s="104">
        <v>0</v>
      </c>
      <c r="I37" s="106">
        <v>0</v>
      </c>
      <c r="J37" s="107">
        <f t="shared" ref="J37" si="81">(IF(E37="SHORT",F37-G37,IF(E37="LONG",G37-F37)))*D37</f>
        <v>10000</v>
      </c>
      <c r="K37" s="108">
        <v>0</v>
      </c>
      <c r="L37" s="108">
        <v>0</v>
      </c>
      <c r="M37" s="108">
        <f t="shared" ref="M37" si="82">(K37+J37+L37)/D37</f>
        <v>100</v>
      </c>
      <c r="N37" s="109">
        <f t="shared" ref="N37" si="83">M37*D37</f>
        <v>10000</v>
      </c>
    </row>
    <row r="38" spans="1:14" s="79" customFormat="1" ht="13.5" customHeight="1">
      <c r="A38" s="138">
        <v>43847</v>
      </c>
      <c r="B38" s="104" t="s">
        <v>115</v>
      </c>
      <c r="C38" s="104" t="s">
        <v>53</v>
      </c>
      <c r="D38" s="105">
        <v>100</v>
      </c>
      <c r="E38" s="104" t="s">
        <v>1</v>
      </c>
      <c r="F38" s="104">
        <v>4180</v>
      </c>
      <c r="G38" s="104">
        <v>4140</v>
      </c>
      <c r="H38" s="104">
        <v>0</v>
      </c>
      <c r="I38" s="106">
        <v>0</v>
      </c>
      <c r="J38" s="107">
        <f t="shared" ref="J38" si="84">(IF(E38="SHORT",F38-G38,IF(E38="LONG",G38-F38)))*D38</f>
        <v>-4000</v>
      </c>
      <c r="K38" s="108">
        <v>0</v>
      </c>
      <c r="L38" s="108">
        <v>0</v>
      </c>
      <c r="M38" s="108">
        <f t="shared" ref="M38" si="85">(K38+J38+L38)/D38</f>
        <v>-40</v>
      </c>
      <c r="N38" s="109">
        <f t="shared" ref="N38" si="86">M38*D38</f>
        <v>-4000</v>
      </c>
    </row>
    <row r="39" spans="1:14" s="79" customFormat="1" ht="13.5" customHeight="1">
      <c r="A39" s="138">
        <v>43846</v>
      </c>
      <c r="B39" s="139" t="s">
        <v>95</v>
      </c>
      <c r="C39" s="104" t="s">
        <v>56</v>
      </c>
      <c r="D39" s="105">
        <v>100</v>
      </c>
      <c r="E39" s="104" t="s">
        <v>1</v>
      </c>
      <c r="F39" s="104">
        <v>39700</v>
      </c>
      <c r="G39" s="104">
        <v>39600</v>
      </c>
      <c r="H39" s="104">
        <v>0</v>
      </c>
      <c r="I39" s="106">
        <v>0</v>
      </c>
      <c r="J39" s="107">
        <f t="shared" ref="J39" si="87">(IF(E39="SHORT",F39-G39,IF(E39="LONG",G39-F39)))*D39</f>
        <v>-10000</v>
      </c>
      <c r="K39" s="108">
        <v>0</v>
      </c>
      <c r="L39" s="108">
        <v>0</v>
      </c>
      <c r="M39" s="108">
        <f t="shared" ref="M39" si="88">(K39+J39+L39)/D39</f>
        <v>-100</v>
      </c>
      <c r="N39" s="109">
        <f t="shared" ref="N39" si="89">M39*D39</f>
        <v>-10000</v>
      </c>
    </row>
    <row r="40" spans="1:14" s="79" customFormat="1" ht="13.5" customHeight="1">
      <c r="A40" s="138">
        <v>43845</v>
      </c>
      <c r="B40" s="104" t="s">
        <v>115</v>
      </c>
      <c r="C40" s="104" t="s">
        <v>56</v>
      </c>
      <c r="D40" s="105">
        <v>100</v>
      </c>
      <c r="E40" s="104" t="s">
        <v>1</v>
      </c>
      <c r="F40" s="104">
        <v>4128</v>
      </c>
      <c r="G40" s="104">
        <v>4100</v>
      </c>
      <c r="H40" s="104">
        <v>0</v>
      </c>
      <c r="I40" s="106">
        <v>0</v>
      </c>
      <c r="J40" s="107">
        <f t="shared" ref="J40" si="90">(IF(E40="SHORT",F40-G40,IF(E40="LONG",G40-F40)))*D40</f>
        <v>-2800</v>
      </c>
      <c r="K40" s="108">
        <v>0</v>
      </c>
      <c r="L40" s="108">
        <v>0</v>
      </c>
      <c r="M40" s="108">
        <f t="shared" ref="M40" si="91">(K40+J40+L40)/D40</f>
        <v>-28</v>
      </c>
      <c r="N40" s="109">
        <f t="shared" ref="N40" si="92">M40*D40</f>
        <v>-2800</v>
      </c>
    </row>
    <row r="41" spans="1:14" s="79" customFormat="1" ht="13.5" customHeight="1">
      <c r="A41" s="138">
        <v>43845</v>
      </c>
      <c r="B41" s="104" t="s">
        <v>0</v>
      </c>
      <c r="C41" s="104" t="s">
        <v>56</v>
      </c>
      <c r="D41" s="105">
        <v>100</v>
      </c>
      <c r="E41" s="104" t="s">
        <v>2</v>
      </c>
      <c r="F41" s="104">
        <v>39630</v>
      </c>
      <c r="G41" s="104">
        <v>39550</v>
      </c>
      <c r="H41" s="104">
        <v>0</v>
      </c>
      <c r="I41" s="106">
        <v>0</v>
      </c>
      <c r="J41" s="107">
        <f t="shared" ref="J41" si="93">(IF(E41="SHORT",F41-G41,IF(E41="LONG",G41-F41)))*D41</f>
        <v>8000</v>
      </c>
      <c r="K41" s="108">
        <v>0</v>
      </c>
      <c r="L41" s="108">
        <v>0</v>
      </c>
      <c r="M41" s="108">
        <f t="shared" ref="M41" si="94">(K41+J41+L41)/D41</f>
        <v>80</v>
      </c>
      <c r="N41" s="109">
        <f t="shared" ref="N41" si="95">M41*D41</f>
        <v>8000</v>
      </c>
    </row>
    <row r="42" spans="1:14" s="79" customFormat="1" ht="13.5" customHeight="1">
      <c r="A42" s="138">
        <v>43844</v>
      </c>
      <c r="B42" s="104" t="s">
        <v>115</v>
      </c>
      <c r="C42" s="104" t="s">
        <v>53</v>
      </c>
      <c r="D42" s="105">
        <v>100</v>
      </c>
      <c r="E42" s="104" t="s">
        <v>1</v>
      </c>
      <c r="F42" s="104">
        <v>4140</v>
      </c>
      <c r="G42" s="104">
        <v>4140</v>
      </c>
      <c r="H42" s="104">
        <v>0</v>
      </c>
      <c r="I42" s="106">
        <v>0</v>
      </c>
      <c r="J42" s="107">
        <f t="shared" ref="J42" si="96">(IF(E42="SHORT",F42-G42,IF(E42="LONG",G42-F42)))*D42</f>
        <v>0</v>
      </c>
      <c r="K42" s="108">
        <v>0</v>
      </c>
      <c r="L42" s="108">
        <v>0</v>
      </c>
      <c r="M42" s="108">
        <f t="shared" ref="M42" si="97">(K42+J42+L42)/D42</f>
        <v>0</v>
      </c>
      <c r="N42" s="109">
        <f t="shared" ref="N42" si="98">M42*D42</f>
        <v>0</v>
      </c>
    </row>
    <row r="43" spans="1:14" s="79" customFormat="1" ht="13.5" customHeight="1">
      <c r="A43" s="138">
        <v>43844</v>
      </c>
      <c r="B43" s="104" t="s">
        <v>0</v>
      </c>
      <c r="C43" s="104" t="s">
        <v>56</v>
      </c>
      <c r="D43" s="105">
        <v>100</v>
      </c>
      <c r="E43" s="104" t="s">
        <v>2</v>
      </c>
      <c r="F43" s="104">
        <v>39430</v>
      </c>
      <c r="G43" s="104">
        <v>39380</v>
      </c>
      <c r="H43" s="104">
        <v>0</v>
      </c>
      <c r="I43" s="106">
        <v>0</v>
      </c>
      <c r="J43" s="107">
        <f t="shared" ref="J43" si="99">(IF(E43="SHORT",F43-G43,IF(E43="LONG",G43-F43)))*D43</f>
        <v>5000</v>
      </c>
      <c r="K43" s="108">
        <v>0</v>
      </c>
      <c r="L43" s="108">
        <v>0</v>
      </c>
      <c r="M43" s="108">
        <f t="shared" ref="M43" si="100">(K43+J43+L43)/D43</f>
        <v>50</v>
      </c>
      <c r="N43" s="109">
        <f t="shared" ref="N43" si="101">M43*D43</f>
        <v>5000</v>
      </c>
    </row>
    <row r="44" spans="1:14" s="79" customFormat="1" ht="13.5" customHeight="1">
      <c r="A44" s="138">
        <v>43843</v>
      </c>
      <c r="B44" s="104" t="s">
        <v>0</v>
      </c>
      <c r="C44" s="104" t="s">
        <v>56</v>
      </c>
      <c r="D44" s="105">
        <v>100</v>
      </c>
      <c r="E44" s="104" t="s">
        <v>2</v>
      </c>
      <c r="F44" s="104">
        <v>39430</v>
      </c>
      <c r="G44" s="104">
        <v>39330</v>
      </c>
      <c r="H44" s="104">
        <v>0</v>
      </c>
      <c r="I44" s="106">
        <v>0</v>
      </c>
      <c r="J44" s="107">
        <f t="shared" ref="J44" si="102">(IF(E44="SHORT",F44-G44,IF(E44="LONG",G44-F44)))*D44</f>
        <v>10000</v>
      </c>
      <c r="K44" s="108">
        <v>0</v>
      </c>
      <c r="L44" s="108">
        <v>0</v>
      </c>
      <c r="M44" s="108">
        <f t="shared" ref="M44:M47" si="103">(K44+J44+L44)/D44</f>
        <v>100</v>
      </c>
      <c r="N44" s="109">
        <f t="shared" ref="N44:N47" si="104">M44*D44</f>
        <v>10000</v>
      </c>
    </row>
    <row r="45" spans="1:14" s="79" customFormat="1" ht="13.5" customHeight="1">
      <c r="A45" s="138">
        <v>43843</v>
      </c>
      <c r="B45" s="104" t="s">
        <v>115</v>
      </c>
      <c r="C45" s="104" t="s">
        <v>53</v>
      </c>
      <c r="D45" s="105">
        <v>100</v>
      </c>
      <c r="E45" s="104" t="s">
        <v>2</v>
      </c>
      <c r="F45" s="104">
        <v>4170</v>
      </c>
      <c r="G45" s="104">
        <v>4130</v>
      </c>
      <c r="H45" s="104">
        <v>4100</v>
      </c>
      <c r="I45" s="106">
        <v>0</v>
      </c>
      <c r="J45" s="107">
        <f t="shared" ref="J45" si="105">(IF(E45="SHORT",F45-G45,IF(E45="LONG",G45-F45)))*D45</f>
        <v>4000</v>
      </c>
      <c r="K45" s="108">
        <f>(IF(E45="SHORT",IF(H45="",0,G45-H45),IF(E45="LONG",IF(H45="",0,H45-G45))))*D45</f>
        <v>3000</v>
      </c>
      <c r="L45" s="108">
        <v>0</v>
      </c>
      <c r="M45" s="108">
        <f t="shared" si="103"/>
        <v>70</v>
      </c>
      <c r="N45" s="109">
        <f t="shared" si="104"/>
        <v>7000</v>
      </c>
    </row>
    <row r="46" spans="1:14" s="79" customFormat="1" ht="13.5" customHeight="1">
      <c r="A46" s="138">
        <v>43840</v>
      </c>
      <c r="B46" s="104" t="s">
        <v>0</v>
      </c>
      <c r="C46" s="104" t="s">
        <v>56</v>
      </c>
      <c r="D46" s="105">
        <v>100</v>
      </c>
      <c r="E46" s="104" t="s">
        <v>2</v>
      </c>
      <c r="F46" s="104">
        <v>39750</v>
      </c>
      <c r="G46" s="104">
        <v>39850</v>
      </c>
      <c r="H46" s="104">
        <v>0</v>
      </c>
      <c r="I46" s="106">
        <v>0</v>
      </c>
      <c r="J46" s="107">
        <f t="shared" ref="J46" si="106">(IF(E46="SHORT",F46-G46,IF(E46="LONG",G46-F46)))*D46</f>
        <v>-10000</v>
      </c>
      <c r="K46" s="108">
        <v>0</v>
      </c>
      <c r="L46" s="108">
        <v>0</v>
      </c>
      <c r="M46" s="108">
        <f t="shared" si="103"/>
        <v>-100</v>
      </c>
      <c r="N46" s="109">
        <f t="shared" si="104"/>
        <v>-10000</v>
      </c>
    </row>
    <row r="47" spans="1:14" s="79" customFormat="1" ht="13.5" customHeight="1">
      <c r="A47" s="138">
        <v>43840</v>
      </c>
      <c r="B47" s="104" t="s">
        <v>115</v>
      </c>
      <c r="C47" s="104" t="s">
        <v>53</v>
      </c>
      <c r="D47" s="105">
        <v>100</v>
      </c>
      <c r="E47" s="104" t="s">
        <v>1</v>
      </c>
      <c r="F47" s="104">
        <v>4270</v>
      </c>
      <c r="G47" s="104">
        <v>4235</v>
      </c>
      <c r="H47" s="104">
        <v>0</v>
      </c>
      <c r="I47" s="106">
        <v>0</v>
      </c>
      <c r="J47" s="107">
        <f t="shared" ref="J47" si="107">(IF(E47="SHORT",F47-G47,IF(E47="LONG",G47-F47)))*D47</f>
        <v>-3500</v>
      </c>
      <c r="K47" s="108">
        <v>0</v>
      </c>
      <c r="L47" s="108">
        <v>0</v>
      </c>
      <c r="M47" s="108">
        <f t="shared" si="103"/>
        <v>-35</v>
      </c>
      <c r="N47" s="109">
        <f t="shared" si="104"/>
        <v>-3500</v>
      </c>
    </row>
    <row r="48" spans="1:14" s="79" customFormat="1" ht="13.5" customHeight="1">
      <c r="A48" s="138">
        <v>43839</v>
      </c>
      <c r="B48" s="104" t="s">
        <v>31</v>
      </c>
      <c r="C48" s="104" t="s">
        <v>53</v>
      </c>
      <c r="D48" s="105">
        <v>100</v>
      </c>
      <c r="E48" s="104" t="s">
        <v>2</v>
      </c>
      <c r="F48" s="104">
        <v>4460</v>
      </c>
      <c r="G48" s="104">
        <v>4430</v>
      </c>
      <c r="H48" s="104">
        <v>4400</v>
      </c>
      <c r="I48" s="106">
        <v>0</v>
      </c>
      <c r="J48" s="107">
        <f t="shared" ref="J48" si="108">(IF(E48="SHORT",F48-G48,IF(E48="LONG",G48-F48)))*D48</f>
        <v>3000</v>
      </c>
      <c r="K48" s="108">
        <f>(IF(E48="SHORT",IF(H48="",0,G48-H48),IF(E48="LONG",IF(H48="",0,H48-G48))))*D48</f>
        <v>3000</v>
      </c>
      <c r="L48" s="108">
        <v>0</v>
      </c>
      <c r="M48" s="108">
        <f t="shared" ref="M48" si="109">(K48+J48+L48)/D48</f>
        <v>60</v>
      </c>
      <c r="N48" s="109">
        <f t="shared" ref="N48" si="110">M48*D48</f>
        <v>6000</v>
      </c>
    </row>
    <row r="49" spans="1:14" s="79" customFormat="1" ht="13.5" customHeight="1">
      <c r="A49" s="138">
        <v>43838</v>
      </c>
      <c r="B49" s="104" t="s">
        <v>31</v>
      </c>
      <c r="C49" s="104" t="s">
        <v>53</v>
      </c>
      <c r="D49" s="105">
        <v>100</v>
      </c>
      <c r="E49" s="104" t="s">
        <v>2</v>
      </c>
      <c r="F49" s="104">
        <v>4460</v>
      </c>
      <c r="G49" s="104">
        <v>4430</v>
      </c>
      <c r="H49" s="104">
        <v>4400</v>
      </c>
      <c r="I49" s="106">
        <v>0</v>
      </c>
      <c r="J49" s="107">
        <f t="shared" ref="J49" si="111">(IF(E49="SHORT",F49-G49,IF(E49="LONG",G49-F49)))*D49</f>
        <v>3000</v>
      </c>
      <c r="K49" s="108">
        <f>(IF(E49="SHORT",IF(H49="",0,G49-H49),IF(E49="LONG",IF(H49="",0,H49-G49))))*D49</f>
        <v>3000</v>
      </c>
      <c r="L49" s="108">
        <v>0</v>
      </c>
      <c r="M49" s="108">
        <f t="shared" ref="M49" si="112">(K49+J49+L49)/D49</f>
        <v>60</v>
      </c>
      <c r="N49" s="109">
        <f t="shared" ref="N49" si="113">M49*D49</f>
        <v>6000</v>
      </c>
    </row>
    <row r="50" spans="1:14" s="79" customFormat="1" ht="13.5" customHeight="1">
      <c r="A50" s="138">
        <v>43837</v>
      </c>
      <c r="B50" s="104" t="s">
        <v>0</v>
      </c>
      <c r="C50" s="104" t="s">
        <v>56</v>
      </c>
      <c r="D50" s="105">
        <v>100</v>
      </c>
      <c r="E50" s="104" t="s">
        <v>1</v>
      </c>
      <c r="F50" s="104">
        <v>40550</v>
      </c>
      <c r="G50" s="104">
        <v>40650</v>
      </c>
      <c r="H50" s="104">
        <v>40750</v>
      </c>
      <c r="I50" s="106">
        <v>0</v>
      </c>
      <c r="J50" s="107">
        <f t="shared" ref="J50" si="114">(IF(E50="SHORT",F50-G50,IF(E50="LONG",G50-F50)))*D50</f>
        <v>10000</v>
      </c>
      <c r="K50" s="108">
        <f>(IF(E50="SHORT",IF(H50="",0,G50-H50),IF(E50="LONG",IF(H50="",0,H50-G50))))*D50</f>
        <v>10000</v>
      </c>
      <c r="L50" s="108">
        <v>0</v>
      </c>
      <c r="M50" s="108">
        <f t="shared" ref="M50" si="115">(K50+J50+L50)/D50</f>
        <v>200</v>
      </c>
      <c r="N50" s="109">
        <f t="shared" ref="N50" si="116">M50*D50</f>
        <v>20000</v>
      </c>
    </row>
    <row r="51" spans="1:14" s="79" customFormat="1" ht="13.5" customHeight="1">
      <c r="A51" s="138">
        <v>43837</v>
      </c>
      <c r="B51" s="104" t="s">
        <v>31</v>
      </c>
      <c r="C51" s="104" t="s">
        <v>53</v>
      </c>
      <c r="D51" s="105">
        <v>100</v>
      </c>
      <c r="E51" s="104" t="s">
        <v>2</v>
      </c>
      <c r="F51" s="104">
        <v>4525</v>
      </c>
      <c r="G51" s="104">
        <v>4505</v>
      </c>
      <c r="H51" s="104">
        <v>0</v>
      </c>
      <c r="I51" s="106">
        <v>0</v>
      </c>
      <c r="J51" s="107">
        <f t="shared" ref="J51" si="117">(IF(E51="SHORT",F51-G51,IF(E51="LONG",G51-F51)))*D51</f>
        <v>2000</v>
      </c>
      <c r="K51" s="108">
        <v>0</v>
      </c>
      <c r="L51" s="108">
        <v>0</v>
      </c>
      <c r="M51" s="108">
        <f t="shared" ref="M51" si="118">(K51+J51+L51)/D51</f>
        <v>20</v>
      </c>
      <c r="N51" s="109">
        <f t="shared" ref="N51" si="119">M51*D51</f>
        <v>2000</v>
      </c>
    </row>
    <row r="52" spans="1:14" s="79" customFormat="1" ht="13.5" customHeight="1">
      <c r="A52" s="138">
        <v>43836</v>
      </c>
      <c r="B52" s="104" t="s">
        <v>31</v>
      </c>
      <c r="C52" s="104" t="s">
        <v>53</v>
      </c>
      <c r="D52" s="105">
        <v>100</v>
      </c>
      <c r="E52" s="104" t="s">
        <v>1</v>
      </c>
      <c r="F52" s="104">
        <v>4590</v>
      </c>
      <c r="G52" s="104">
        <v>4560</v>
      </c>
      <c r="H52" s="104">
        <v>0</v>
      </c>
      <c r="I52" s="106">
        <v>0</v>
      </c>
      <c r="J52" s="107">
        <f t="shared" ref="J52" si="120">(IF(E52="SHORT",F52-G52,IF(E52="LONG",G52-F52)))*D52</f>
        <v>-3000</v>
      </c>
      <c r="K52" s="108">
        <v>0</v>
      </c>
      <c r="L52" s="108">
        <v>0</v>
      </c>
      <c r="M52" s="108">
        <f t="shared" ref="M52" si="121">(K52+J52+L52)/D52</f>
        <v>-30</v>
      </c>
      <c r="N52" s="109">
        <f t="shared" ref="N52" si="122">M52*D52</f>
        <v>-3000</v>
      </c>
    </row>
    <row r="53" spans="1:14" s="79" customFormat="1" ht="13.5" customHeight="1">
      <c r="A53" s="138">
        <v>43833</v>
      </c>
      <c r="B53" s="104" t="s">
        <v>0</v>
      </c>
      <c r="C53" s="104" t="s">
        <v>56</v>
      </c>
      <c r="D53" s="105">
        <v>100</v>
      </c>
      <c r="E53" s="104" t="s">
        <v>1</v>
      </c>
      <c r="F53" s="104">
        <v>40060</v>
      </c>
      <c r="G53" s="104">
        <v>40120</v>
      </c>
      <c r="H53" s="104">
        <v>40220</v>
      </c>
      <c r="I53" s="106">
        <v>0</v>
      </c>
      <c r="J53" s="107">
        <f t="shared" ref="J53" si="123">(IF(E53="SHORT",F53-G53,IF(E53="LONG",G53-F53)))*D53</f>
        <v>6000</v>
      </c>
      <c r="K53" s="108">
        <f>(IF(E53="SHORT",IF(H53="",0,G53-H53),IF(E53="LONG",IF(H53="",0,H53-G53))))*D53</f>
        <v>10000</v>
      </c>
      <c r="L53" s="108">
        <v>0</v>
      </c>
      <c r="M53" s="108">
        <f t="shared" ref="M53" si="124">(K53+J53+L53)/D53</f>
        <v>160</v>
      </c>
      <c r="N53" s="109">
        <f t="shared" ref="N53" si="125">M53*D53</f>
        <v>16000</v>
      </c>
    </row>
    <row r="54" spans="1:14" s="79" customFormat="1" ht="13.5" customHeight="1">
      <c r="A54" s="138">
        <v>43833</v>
      </c>
      <c r="B54" s="104" t="s">
        <v>31</v>
      </c>
      <c r="C54" s="104" t="s">
        <v>53</v>
      </c>
      <c r="D54" s="105">
        <v>100</v>
      </c>
      <c r="E54" s="104" t="s">
        <v>2</v>
      </c>
      <c r="F54" s="104">
        <v>4555</v>
      </c>
      <c r="G54" s="104">
        <v>4520</v>
      </c>
      <c r="H54" s="104">
        <v>0</v>
      </c>
      <c r="I54" s="106">
        <v>0</v>
      </c>
      <c r="J54" s="107">
        <f t="shared" ref="J54" si="126">(IF(E54="SHORT",F54-G54,IF(E54="LONG",G54-F54)))*D54</f>
        <v>3500</v>
      </c>
      <c r="K54" s="108">
        <v>0</v>
      </c>
      <c r="L54" s="108">
        <v>0</v>
      </c>
      <c r="M54" s="108">
        <f t="shared" ref="M54" si="127">(K54+J54+L54)/D54</f>
        <v>35</v>
      </c>
      <c r="N54" s="109">
        <f t="shared" ref="N54" si="128">M54*D54</f>
        <v>3500</v>
      </c>
    </row>
    <row r="55" spans="1:14" s="79" customFormat="1" ht="13.5" customHeight="1">
      <c r="A55" s="138">
        <v>43832</v>
      </c>
      <c r="B55" s="104" t="s">
        <v>0</v>
      </c>
      <c r="C55" s="104" t="s">
        <v>56</v>
      </c>
      <c r="D55" s="105">
        <v>100</v>
      </c>
      <c r="E55" s="104" t="s">
        <v>1</v>
      </c>
      <c r="F55" s="104">
        <v>39170</v>
      </c>
      <c r="G55" s="104">
        <v>39250</v>
      </c>
      <c r="H55" s="104">
        <v>39350</v>
      </c>
      <c r="I55" s="106">
        <v>0</v>
      </c>
      <c r="J55" s="107">
        <f t="shared" ref="J55" si="129">(IF(E55="SHORT",F55-G55,IF(E55="LONG",G55-F55)))*D55</f>
        <v>8000</v>
      </c>
      <c r="K55" s="108">
        <f>(IF(E55="SHORT",IF(H55="",0,G55-H55),IF(E55="LONG",IF(H55="",0,H55-G55))))*D55</f>
        <v>10000</v>
      </c>
      <c r="L55" s="108">
        <v>0</v>
      </c>
      <c r="M55" s="108">
        <f t="shared" ref="M55" si="130">(K55+J55+L55)/D55</f>
        <v>180</v>
      </c>
      <c r="N55" s="109">
        <f t="shared" ref="N55" si="131">M55*D55</f>
        <v>18000</v>
      </c>
    </row>
    <row r="56" spans="1:14" s="79" customFormat="1" ht="13.5" customHeight="1">
      <c r="A56" s="138">
        <v>43832</v>
      </c>
      <c r="B56" s="104" t="s">
        <v>31</v>
      </c>
      <c r="C56" s="104" t="s">
        <v>53</v>
      </c>
      <c r="D56" s="105">
        <v>100</v>
      </c>
      <c r="E56" s="104" t="s">
        <v>2</v>
      </c>
      <c r="F56" s="104">
        <v>4357</v>
      </c>
      <c r="G56" s="104">
        <v>4332</v>
      </c>
      <c r="H56" s="104">
        <v>0</v>
      </c>
      <c r="I56" s="106">
        <v>0</v>
      </c>
      <c r="J56" s="107">
        <f t="shared" ref="J56" si="132">(IF(E56="SHORT",F56-G56,IF(E56="LONG",G56-F56)))*D56</f>
        <v>2500</v>
      </c>
      <c r="K56" s="108">
        <v>0</v>
      </c>
      <c r="L56" s="108">
        <v>0</v>
      </c>
      <c r="M56" s="108">
        <f t="shared" ref="M56" si="133">(K56+J56+L56)/D56</f>
        <v>25</v>
      </c>
      <c r="N56" s="109">
        <f t="shared" ref="N56" si="134">M56*D56</f>
        <v>2500</v>
      </c>
    </row>
    <row r="57" spans="1:14" s="79" customFormat="1" ht="13.5" customHeight="1">
      <c r="A57" s="110"/>
      <c r="B57" s="111"/>
      <c r="C57" s="111"/>
      <c r="D57" s="112"/>
      <c r="E57" s="111"/>
      <c r="F57" s="111"/>
      <c r="G57" s="111"/>
      <c r="H57" s="111"/>
      <c r="I57" s="130" t="s">
        <v>97</v>
      </c>
      <c r="J57" s="131">
        <f>SUM(J19:J56)</f>
        <v>46800</v>
      </c>
      <c r="K57" s="131"/>
      <c r="L57" s="131"/>
      <c r="M57" s="131" t="s">
        <v>22</v>
      </c>
      <c r="N57" s="131">
        <f>SUM(N19:N56)</f>
        <v>103300</v>
      </c>
    </row>
    <row r="58" spans="1:14" s="79" customFormat="1" ht="13.5" customHeight="1">
      <c r="A58" s="110"/>
      <c r="B58" s="111"/>
      <c r="C58" s="111"/>
      <c r="D58" s="112"/>
      <c r="E58" s="111"/>
      <c r="F58" s="111"/>
      <c r="G58" s="132">
        <v>43800</v>
      </c>
      <c r="H58" s="111"/>
      <c r="I58" s="113"/>
      <c r="J58" s="114"/>
      <c r="K58" s="115"/>
      <c r="L58" s="115"/>
      <c r="M58" s="115"/>
      <c r="N58" s="116"/>
    </row>
    <row r="59" spans="1:14" s="79" customFormat="1" ht="13.5" customHeight="1">
      <c r="A59" s="138"/>
      <c r="B59" s="104"/>
      <c r="C59" s="104"/>
      <c r="D59" s="105"/>
      <c r="E59" s="104"/>
      <c r="F59" s="104"/>
      <c r="G59" s="104"/>
      <c r="H59" s="104"/>
      <c r="I59" s="106"/>
      <c r="J59" s="107"/>
      <c r="K59" s="108"/>
      <c r="L59" s="108"/>
      <c r="M59" s="108"/>
      <c r="N59" s="109"/>
    </row>
    <row r="60" spans="1:14" s="79" customFormat="1" ht="13.5" customHeight="1">
      <c r="A60" s="138">
        <v>43830</v>
      </c>
      <c r="B60" s="104" t="s">
        <v>0</v>
      </c>
      <c r="C60" s="104" t="s">
        <v>56</v>
      </c>
      <c r="D60" s="105">
        <v>100</v>
      </c>
      <c r="E60" s="104" t="s">
        <v>1</v>
      </c>
      <c r="F60" s="104">
        <v>38950</v>
      </c>
      <c r="G60" s="104">
        <v>39025</v>
      </c>
      <c r="H60" s="104">
        <v>0</v>
      </c>
      <c r="I60" s="106">
        <v>0</v>
      </c>
      <c r="J60" s="107">
        <f t="shared" ref="J60" si="135">(IF(E60="SHORT",F60-G60,IF(E60="LONG",G60-F60)))*D60</f>
        <v>7500</v>
      </c>
      <c r="K60" s="108">
        <v>0</v>
      </c>
      <c r="L60" s="108">
        <v>0</v>
      </c>
      <c r="M60" s="108">
        <f t="shared" ref="M60" si="136">(K60+J60+L60)/D60</f>
        <v>75</v>
      </c>
      <c r="N60" s="109">
        <f t="shared" ref="N60" si="137">M60*D60</f>
        <v>7500</v>
      </c>
    </row>
    <row r="61" spans="1:14" s="79" customFormat="1" ht="13.5" customHeight="1">
      <c r="A61" s="138">
        <v>43829</v>
      </c>
      <c r="B61" s="104" t="s">
        <v>31</v>
      </c>
      <c r="C61" s="104" t="s">
        <v>53</v>
      </c>
      <c r="D61" s="105">
        <v>100</v>
      </c>
      <c r="E61" s="104" t="s">
        <v>1</v>
      </c>
      <c r="F61" s="104">
        <v>4435</v>
      </c>
      <c r="G61" s="104">
        <v>4400</v>
      </c>
      <c r="H61" s="104">
        <v>0</v>
      </c>
      <c r="I61" s="106">
        <v>0</v>
      </c>
      <c r="J61" s="107">
        <f t="shared" ref="J61" si="138">(IF(E61="SHORT",F61-G61,IF(E61="LONG",G61-F61)))*D61</f>
        <v>-3500</v>
      </c>
      <c r="K61" s="108">
        <v>0</v>
      </c>
      <c r="L61" s="108">
        <v>0</v>
      </c>
      <c r="M61" s="108">
        <f t="shared" ref="M61" si="139">(K61+J61+L61)/D61</f>
        <v>-35</v>
      </c>
      <c r="N61" s="109">
        <f t="shared" ref="N61" si="140">M61*D61</f>
        <v>-3500</v>
      </c>
    </row>
    <row r="62" spans="1:14" s="79" customFormat="1" ht="13.5" customHeight="1">
      <c r="A62" s="138">
        <v>43826</v>
      </c>
      <c r="B62" s="104" t="s">
        <v>4</v>
      </c>
      <c r="C62" s="104" t="s">
        <v>56</v>
      </c>
      <c r="D62" s="105">
        <v>30</v>
      </c>
      <c r="E62" s="104" t="s">
        <v>2</v>
      </c>
      <c r="F62" s="104">
        <v>44600</v>
      </c>
      <c r="G62" s="104">
        <v>44800</v>
      </c>
      <c r="H62" s="104">
        <v>0</v>
      </c>
      <c r="I62" s="106">
        <v>0</v>
      </c>
      <c r="J62" s="107">
        <f t="shared" ref="J62" si="141">(IF(E62="SHORT",F62-G62,IF(E62="LONG",G62-F62)))*D62</f>
        <v>-6000</v>
      </c>
      <c r="K62" s="108">
        <v>0</v>
      </c>
      <c r="L62" s="108">
        <v>0</v>
      </c>
      <c r="M62" s="108">
        <f t="shared" ref="M62" si="142">(K62+J62+L62)/D62</f>
        <v>-200</v>
      </c>
      <c r="N62" s="109">
        <f t="shared" ref="N62" si="143">M62*D62</f>
        <v>-6000</v>
      </c>
    </row>
    <row r="63" spans="1:14" s="79" customFormat="1" ht="13.5" customHeight="1">
      <c r="A63" s="138">
        <v>43826</v>
      </c>
      <c r="B63" s="104" t="s">
        <v>31</v>
      </c>
      <c r="C63" s="104" t="s">
        <v>53</v>
      </c>
      <c r="D63" s="105">
        <v>100</v>
      </c>
      <c r="E63" s="104" t="s">
        <v>1</v>
      </c>
      <c r="F63" s="104">
        <v>4415</v>
      </c>
      <c r="G63" s="104">
        <v>4435</v>
      </c>
      <c r="H63" s="104">
        <v>0</v>
      </c>
      <c r="I63" s="106">
        <v>0</v>
      </c>
      <c r="J63" s="107">
        <f t="shared" ref="J63" si="144">(IF(E63="SHORT",F63-G63,IF(E63="LONG",G63-F63)))*D63</f>
        <v>2000</v>
      </c>
      <c r="K63" s="108">
        <v>0</v>
      </c>
      <c r="L63" s="108">
        <v>0</v>
      </c>
      <c r="M63" s="108">
        <f t="shared" ref="M63" si="145">(K63+J63+L63)/D63</f>
        <v>20</v>
      </c>
      <c r="N63" s="109">
        <f t="shared" ref="N63" si="146">M63*D63</f>
        <v>2000</v>
      </c>
    </row>
    <row r="64" spans="1:14" s="79" customFormat="1" ht="13.5" customHeight="1">
      <c r="A64" s="138">
        <v>43825</v>
      </c>
      <c r="B64" s="104" t="s">
        <v>31</v>
      </c>
      <c r="C64" s="104" t="s">
        <v>53</v>
      </c>
      <c r="D64" s="105">
        <v>100</v>
      </c>
      <c r="E64" s="104" t="s">
        <v>2</v>
      </c>
      <c r="F64" s="104">
        <v>4370</v>
      </c>
      <c r="G64" s="104">
        <v>4405</v>
      </c>
      <c r="H64" s="104">
        <v>0</v>
      </c>
      <c r="I64" s="106">
        <v>0</v>
      </c>
      <c r="J64" s="107">
        <f t="shared" ref="J64" si="147">(IF(E64="SHORT",F64-G64,IF(E64="LONG",G64-F64)))*D64</f>
        <v>-3500</v>
      </c>
      <c r="K64" s="108">
        <v>0</v>
      </c>
      <c r="L64" s="108">
        <v>0</v>
      </c>
      <c r="M64" s="108">
        <f t="shared" ref="M64" si="148">(K64+J64+L64)/D64</f>
        <v>-35</v>
      </c>
      <c r="N64" s="109">
        <f t="shared" ref="N64" si="149">M64*D64</f>
        <v>-3500</v>
      </c>
    </row>
    <row r="65" spans="1:14" s="79" customFormat="1" ht="13.5" customHeight="1">
      <c r="A65" s="138">
        <v>43825</v>
      </c>
      <c r="B65" s="104" t="s">
        <v>0</v>
      </c>
      <c r="C65" s="104" t="s">
        <v>56</v>
      </c>
      <c r="D65" s="105">
        <v>100</v>
      </c>
      <c r="E65" s="104" t="s">
        <v>1</v>
      </c>
      <c r="F65" s="104">
        <v>38800</v>
      </c>
      <c r="G65" s="104">
        <v>38870</v>
      </c>
      <c r="H65" s="104">
        <v>0</v>
      </c>
      <c r="I65" s="106">
        <v>0</v>
      </c>
      <c r="J65" s="107">
        <f t="shared" ref="J65" si="150">(IF(E65="SHORT",F65-G65,IF(E65="LONG",G65-F65)))*D65</f>
        <v>7000</v>
      </c>
      <c r="K65" s="108">
        <v>0</v>
      </c>
      <c r="L65" s="108">
        <v>0</v>
      </c>
      <c r="M65" s="108">
        <f t="shared" ref="M65" si="151">(K65+J65+L65)/D65</f>
        <v>70</v>
      </c>
      <c r="N65" s="109">
        <f t="shared" ref="N65" si="152">M65*D65</f>
        <v>7000</v>
      </c>
    </row>
    <row r="66" spans="1:14" s="79" customFormat="1" ht="13.5" customHeight="1">
      <c r="A66" s="138">
        <v>43823</v>
      </c>
      <c r="B66" s="104" t="s">
        <v>31</v>
      </c>
      <c r="C66" s="104" t="s">
        <v>53</v>
      </c>
      <c r="D66" s="105">
        <v>100</v>
      </c>
      <c r="E66" s="104" t="s">
        <v>2</v>
      </c>
      <c r="F66" s="104">
        <v>4320</v>
      </c>
      <c r="G66" s="104">
        <v>4355</v>
      </c>
      <c r="H66" s="104">
        <v>0</v>
      </c>
      <c r="I66" s="106">
        <v>0</v>
      </c>
      <c r="J66" s="107">
        <f t="shared" ref="J66" si="153">(IF(E66="SHORT",F66-G66,IF(E66="LONG",G66-F66)))*D66</f>
        <v>-3500</v>
      </c>
      <c r="K66" s="108">
        <v>0</v>
      </c>
      <c r="L66" s="108">
        <v>0</v>
      </c>
      <c r="M66" s="108">
        <f t="shared" ref="M66" si="154">(K66+J66+L66)/D66</f>
        <v>-35</v>
      </c>
      <c r="N66" s="109">
        <f t="shared" ref="N66" si="155">M66*D66</f>
        <v>-3500</v>
      </c>
    </row>
    <row r="67" spans="1:14" s="79" customFormat="1" ht="13.5" customHeight="1">
      <c r="A67" s="138">
        <v>43823</v>
      </c>
      <c r="B67" s="104" t="s">
        <v>0</v>
      </c>
      <c r="C67" s="104" t="s">
        <v>56</v>
      </c>
      <c r="D67" s="105">
        <v>100</v>
      </c>
      <c r="E67" s="104" t="s">
        <v>1</v>
      </c>
      <c r="F67" s="104">
        <v>38390</v>
      </c>
      <c r="G67" s="104">
        <v>38470</v>
      </c>
      <c r="H67" s="104">
        <v>38570</v>
      </c>
      <c r="I67" s="106">
        <v>0</v>
      </c>
      <c r="J67" s="107">
        <f t="shared" ref="J67" si="156">(IF(E67="SHORT",F67-G67,IF(E67="LONG",G67-F67)))*D67</f>
        <v>8000</v>
      </c>
      <c r="K67" s="108">
        <f>(IF(E67="SHORT",IF(H67="",0,G67-H67),IF(E67="LONG",IF(H67="",0,H67-G67))))*D67</f>
        <v>10000</v>
      </c>
      <c r="L67" s="108">
        <v>0</v>
      </c>
      <c r="M67" s="108">
        <f t="shared" ref="M67" si="157">(K67+J67+L67)/D67</f>
        <v>180</v>
      </c>
      <c r="N67" s="109">
        <f t="shared" ref="N67" si="158">M67*D67</f>
        <v>18000</v>
      </c>
    </row>
    <row r="68" spans="1:14" s="79" customFormat="1" ht="13.5" customHeight="1">
      <c r="A68" s="138">
        <v>43822</v>
      </c>
      <c r="B68" s="104" t="s">
        <v>4</v>
      </c>
      <c r="C68" s="104" t="s">
        <v>56</v>
      </c>
      <c r="D68" s="105">
        <v>30</v>
      </c>
      <c r="E68" s="104" t="s">
        <v>2</v>
      </c>
      <c r="F68" s="104">
        <v>45350</v>
      </c>
      <c r="G68" s="104">
        <v>45250</v>
      </c>
      <c r="H68" s="104">
        <v>0</v>
      </c>
      <c r="I68" s="106">
        <v>0</v>
      </c>
      <c r="J68" s="107">
        <f t="shared" ref="J68" si="159">(IF(E68="SHORT",F68-G68,IF(E68="LONG",G68-F68)))*D68</f>
        <v>3000</v>
      </c>
      <c r="K68" s="108">
        <v>0</v>
      </c>
      <c r="L68" s="108">
        <v>0</v>
      </c>
      <c r="M68" s="108">
        <f t="shared" ref="M68" si="160">(K68+J68+L68)/D68</f>
        <v>100</v>
      </c>
      <c r="N68" s="109">
        <f t="shared" ref="N68" si="161">M68*D68</f>
        <v>3000</v>
      </c>
    </row>
    <row r="69" spans="1:14" s="79" customFormat="1" ht="13.5" customHeight="1">
      <c r="A69" s="138">
        <v>43819</v>
      </c>
      <c r="B69" s="104" t="s">
        <v>4</v>
      </c>
      <c r="C69" s="104" t="s">
        <v>56</v>
      </c>
      <c r="D69" s="105">
        <v>30</v>
      </c>
      <c r="E69" s="104" t="s">
        <v>1</v>
      </c>
      <c r="F69" s="104">
        <v>44770</v>
      </c>
      <c r="G69" s="104">
        <v>44950</v>
      </c>
      <c r="H69" s="104">
        <v>0</v>
      </c>
      <c r="I69" s="106">
        <v>0</v>
      </c>
      <c r="J69" s="107">
        <f t="shared" ref="J69" si="162">(IF(E69="SHORT",F69-G69,IF(E69="LONG",G69-F69)))*D69</f>
        <v>5400</v>
      </c>
      <c r="K69" s="108">
        <v>0</v>
      </c>
      <c r="L69" s="108">
        <v>0</v>
      </c>
      <c r="M69" s="108">
        <f t="shared" ref="M69" si="163">(K69+J69+L69)/D69</f>
        <v>180</v>
      </c>
      <c r="N69" s="109">
        <f t="shared" ref="N69" si="164">M69*D69</f>
        <v>5400</v>
      </c>
    </row>
    <row r="70" spans="1:14" s="79" customFormat="1" ht="13.5" customHeight="1">
      <c r="A70" s="138">
        <v>43819</v>
      </c>
      <c r="B70" s="104" t="s">
        <v>31</v>
      </c>
      <c r="C70" s="104" t="s">
        <v>53</v>
      </c>
      <c r="D70" s="105">
        <v>100</v>
      </c>
      <c r="E70" s="104" t="s">
        <v>1</v>
      </c>
      <c r="F70" s="104">
        <v>4345</v>
      </c>
      <c r="G70" s="104">
        <v>4364</v>
      </c>
      <c r="H70" s="104">
        <v>0</v>
      </c>
      <c r="I70" s="106">
        <v>0</v>
      </c>
      <c r="J70" s="107">
        <f t="shared" ref="J70" si="165">(IF(E70="SHORT",F70-G70,IF(E70="LONG",G70-F70)))*D70</f>
        <v>1900</v>
      </c>
      <c r="K70" s="108">
        <v>0</v>
      </c>
      <c r="L70" s="108">
        <v>0</v>
      </c>
      <c r="M70" s="108">
        <f t="shared" ref="M70" si="166">(K70+J70+L70)/D70</f>
        <v>19</v>
      </c>
      <c r="N70" s="109">
        <f t="shared" ref="N70" si="167">M70*D70</f>
        <v>1900</v>
      </c>
    </row>
    <row r="71" spans="1:14" s="79" customFormat="1" ht="13.5" customHeight="1">
      <c r="A71" s="138">
        <v>43818</v>
      </c>
      <c r="B71" s="104" t="s">
        <v>31</v>
      </c>
      <c r="C71" s="104" t="s">
        <v>53</v>
      </c>
      <c r="D71" s="105">
        <v>100</v>
      </c>
      <c r="E71" s="104" t="s">
        <v>1</v>
      </c>
      <c r="F71" s="104">
        <v>4340</v>
      </c>
      <c r="G71" s="104">
        <v>4365</v>
      </c>
      <c r="H71" s="104">
        <v>0</v>
      </c>
      <c r="I71" s="106">
        <v>0</v>
      </c>
      <c r="J71" s="107">
        <f t="shared" ref="J71" si="168">(IF(E71="SHORT",F71-G71,IF(E71="LONG",G71-F71)))*D71</f>
        <v>2500</v>
      </c>
      <c r="K71" s="108">
        <v>0</v>
      </c>
      <c r="L71" s="108">
        <v>0</v>
      </c>
      <c r="M71" s="108">
        <f t="shared" ref="M71" si="169">(K71+J71+L71)/D71</f>
        <v>25</v>
      </c>
      <c r="N71" s="109">
        <f t="shared" ref="N71" si="170">M71*D71</f>
        <v>2500</v>
      </c>
    </row>
    <row r="72" spans="1:14" s="79" customFormat="1" ht="13.5" customHeight="1">
      <c r="A72" s="138">
        <v>43817</v>
      </c>
      <c r="B72" s="104" t="s">
        <v>4</v>
      </c>
      <c r="C72" s="104" t="s">
        <v>56</v>
      </c>
      <c r="D72" s="105">
        <v>30</v>
      </c>
      <c r="E72" s="104" t="s">
        <v>1</v>
      </c>
      <c r="F72" s="104">
        <v>44560</v>
      </c>
      <c r="G72" s="104">
        <v>44300</v>
      </c>
      <c r="H72" s="104">
        <v>0</v>
      </c>
      <c r="I72" s="106">
        <v>0</v>
      </c>
      <c r="J72" s="107">
        <f t="shared" ref="J72" si="171">(IF(E72="SHORT",F72-G72,IF(E72="LONG",G72-F72)))*D72</f>
        <v>-7800</v>
      </c>
      <c r="K72" s="108">
        <v>0</v>
      </c>
      <c r="L72" s="108">
        <v>0</v>
      </c>
      <c r="M72" s="108">
        <f t="shared" ref="M72" si="172">(K72+J72+L72)/D72</f>
        <v>-260</v>
      </c>
      <c r="N72" s="109">
        <f t="shared" ref="N72" si="173">M72*D72</f>
        <v>-7800</v>
      </c>
    </row>
    <row r="73" spans="1:14" s="79" customFormat="1" ht="13.5" customHeight="1">
      <c r="A73" s="138">
        <v>43817</v>
      </c>
      <c r="B73" s="104" t="s">
        <v>31</v>
      </c>
      <c r="C73" s="104" t="s">
        <v>53</v>
      </c>
      <c r="D73" s="105">
        <v>100</v>
      </c>
      <c r="E73" s="104" t="s">
        <v>1</v>
      </c>
      <c r="F73" s="104">
        <v>4300</v>
      </c>
      <c r="G73" s="104">
        <v>4325</v>
      </c>
      <c r="H73" s="104">
        <v>0</v>
      </c>
      <c r="I73" s="106">
        <v>0</v>
      </c>
      <c r="J73" s="107">
        <f t="shared" ref="J73" si="174">(IF(E73="SHORT",F73-G73,IF(E73="LONG",G73-F73)))*D73</f>
        <v>2500</v>
      </c>
      <c r="K73" s="108">
        <v>0</v>
      </c>
      <c r="L73" s="108">
        <v>0</v>
      </c>
      <c r="M73" s="108">
        <f t="shared" ref="M73" si="175">(K73+J73+L73)/D73</f>
        <v>25</v>
      </c>
      <c r="N73" s="109">
        <f t="shared" ref="N73" si="176">M73*D73</f>
        <v>2500</v>
      </c>
    </row>
    <row r="74" spans="1:14" s="79" customFormat="1" ht="13.5" customHeight="1">
      <c r="A74" s="138">
        <v>43816</v>
      </c>
      <c r="B74" s="104" t="s">
        <v>0</v>
      </c>
      <c r="C74" s="104" t="s">
        <v>56</v>
      </c>
      <c r="D74" s="105">
        <v>100</v>
      </c>
      <c r="E74" s="104" t="s">
        <v>1</v>
      </c>
      <c r="F74" s="104">
        <v>37950</v>
      </c>
      <c r="G74" s="104">
        <v>38000</v>
      </c>
      <c r="H74" s="104">
        <v>0</v>
      </c>
      <c r="I74" s="106">
        <v>0</v>
      </c>
      <c r="J74" s="107">
        <f t="shared" ref="J74" si="177">(IF(E74="SHORT",F74-G74,IF(E74="LONG",G74-F74)))*D74</f>
        <v>5000</v>
      </c>
      <c r="K74" s="108">
        <v>0</v>
      </c>
      <c r="L74" s="108">
        <v>0</v>
      </c>
      <c r="M74" s="108">
        <f t="shared" ref="M74" si="178">(K74+J74+L74)/D74</f>
        <v>50</v>
      </c>
      <c r="N74" s="109">
        <f t="shared" ref="N74" si="179">M74*D74</f>
        <v>5000</v>
      </c>
    </row>
    <row r="75" spans="1:14" s="79" customFormat="1" ht="13.5" customHeight="1">
      <c r="A75" s="138">
        <v>43816</v>
      </c>
      <c r="B75" s="104" t="s">
        <v>4</v>
      </c>
      <c r="C75" s="104" t="s">
        <v>56</v>
      </c>
      <c r="D75" s="105">
        <v>30</v>
      </c>
      <c r="E75" s="104" t="s">
        <v>1</v>
      </c>
      <c r="F75" s="104">
        <v>44600</v>
      </c>
      <c r="G75" s="104">
        <v>44400</v>
      </c>
      <c r="H75" s="104">
        <v>0</v>
      </c>
      <c r="I75" s="106">
        <v>0</v>
      </c>
      <c r="J75" s="107">
        <f t="shared" ref="J75" si="180">(IF(E75="SHORT",F75-G75,IF(E75="LONG",G75-F75)))*D75</f>
        <v>-6000</v>
      </c>
      <c r="K75" s="108">
        <v>0</v>
      </c>
      <c r="L75" s="108">
        <v>0</v>
      </c>
      <c r="M75" s="108">
        <f t="shared" ref="M75" si="181">(K75+J75+L75)/D75</f>
        <v>-200</v>
      </c>
      <c r="N75" s="109">
        <f t="shared" ref="N75" si="182">M75*D75</f>
        <v>-6000</v>
      </c>
    </row>
    <row r="76" spans="1:14" s="79" customFormat="1" ht="13.5" customHeight="1">
      <c r="A76" s="138">
        <v>43816</v>
      </c>
      <c r="B76" s="104" t="s">
        <v>31</v>
      </c>
      <c r="C76" s="104" t="s">
        <v>53</v>
      </c>
      <c r="D76" s="105">
        <v>100</v>
      </c>
      <c r="E76" s="104" t="s">
        <v>1</v>
      </c>
      <c r="F76" s="104">
        <v>4280</v>
      </c>
      <c r="G76" s="104">
        <v>4310</v>
      </c>
      <c r="H76" s="104">
        <v>4340</v>
      </c>
      <c r="I76" s="106">
        <v>0</v>
      </c>
      <c r="J76" s="107">
        <f t="shared" ref="J76" si="183">(IF(E76="SHORT",F76-G76,IF(E76="LONG",G76-F76)))*D76</f>
        <v>3000</v>
      </c>
      <c r="K76" s="108">
        <f>(IF(E76="SHORT",IF(H76="",0,G76-H76),IF(E76="LONG",IF(H76="",0,H76-G76))))*D76</f>
        <v>3000</v>
      </c>
      <c r="L76" s="108">
        <v>0</v>
      </c>
      <c r="M76" s="108">
        <f t="shared" ref="M76" si="184">(K76+J76+L76)/D76</f>
        <v>60</v>
      </c>
      <c r="N76" s="109">
        <f t="shared" ref="N76" si="185">M76*D76</f>
        <v>6000</v>
      </c>
    </row>
    <row r="77" spans="1:14" s="79" customFormat="1" ht="13.5" customHeight="1">
      <c r="A77" s="138">
        <v>43815</v>
      </c>
      <c r="B77" s="104" t="s">
        <v>31</v>
      </c>
      <c r="C77" s="104" t="s">
        <v>53</v>
      </c>
      <c r="D77" s="105">
        <v>100</v>
      </c>
      <c r="E77" s="104" t="s">
        <v>2</v>
      </c>
      <c r="F77" s="104">
        <v>4260</v>
      </c>
      <c r="G77" s="104">
        <v>4260</v>
      </c>
      <c r="H77" s="104">
        <v>0</v>
      </c>
      <c r="I77" s="106">
        <v>0</v>
      </c>
      <c r="J77" s="107">
        <f t="shared" ref="J77" si="186">(IF(E77="SHORT",F77-G77,IF(E77="LONG",G77-F77)))*D77</f>
        <v>0</v>
      </c>
      <c r="K77" s="108">
        <v>0</v>
      </c>
      <c r="L77" s="108">
        <v>0</v>
      </c>
      <c r="M77" s="108">
        <f t="shared" ref="M77" si="187">(K77+J77+L77)/D77</f>
        <v>0</v>
      </c>
      <c r="N77" s="109">
        <f t="shared" ref="N77" si="188">M77*D77</f>
        <v>0</v>
      </c>
    </row>
    <row r="78" spans="1:14" s="79" customFormat="1" ht="13.5" customHeight="1">
      <c r="A78" s="138">
        <v>43815</v>
      </c>
      <c r="B78" s="104" t="s">
        <v>0</v>
      </c>
      <c r="C78" s="104" t="s">
        <v>56</v>
      </c>
      <c r="D78" s="105">
        <v>100</v>
      </c>
      <c r="E78" s="104" t="s">
        <v>2</v>
      </c>
      <c r="F78" s="104">
        <v>37850</v>
      </c>
      <c r="G78" s="104">
        <v>37850</v>
      </c>
      <c r="H78" s="104">
        <v>0</v>
      </c>
      <c r="I78" s="106">
        <v>0</v>
      </c>
      <c r="J78" s="107">
        <f t="shared" ref="J78" si="189">(IF(E78="SHORT",F78-G78,IF(E78="LONG",G78-F78)))*D78</f>
        <v>0</v>
      </c>
      <c r="K78" s="108">
        <v>0</v>
      </c>
      <c r="L78" s="108">
        <v>0</v>
      </c>
      <c r="M78" s="108">
        <f t="shared" ref="M78" si="190">(K78+J78+L78)/D78</f>
        <v>0</v>
      </c>
      <c r="N78" s="109">
        <f t="shared" ref="N78" si="191">M78*D78</f>
        <v>0</v>
      </c>
    </row>
    <row r="79" spans="1:14" s="79" customFormat="1" ht="13.5" customHeight="1">
      <c r="A79" s="138">
        <v>43812</v>
      </c>
      <c r="B79" s="104" t="s">
        <v>0</v>
      </c>
      <c r="C79" s="104" t="s">
        <v>56</v>
      </c>
      <c r="D79" s="105">
        <v>100</v>
      </c>
      <c r="E79" s="104" t="s">
        <v>1</v>
      </c>
      <c r="F79" s="104">
        <v>37750</v>
      </c>
      <c r="G79" s="104">
        <v>37850</v>
      </c>
      <c r="H79" s="104">
        <v>0</v>
      </c>
      <c r="I79" s="106">
        <v>0</v>
      </c>
      <c r="J79" s="107">
        <f t="shared" ref="J79:J84" si="192">(IF(E79="SHORT",F79-G79,IF(E79="LONG",G79-F79)))*D79</f>
        <v>10000</v>
      </c>
      <c r="K79" s="108">
        <v>0</v>
      </c>
      <c r="L79" s="108">
        <v>0</v>
      </c>
      <c r="M79" s="108">
        <f t="shared" ref="M79" si="193">(K79+J79+L79)/D79</f>
        <v>100</v>
      </c>
      <c r="N79" s="109">
        <f t="shared" ref="N79" si="194">M79*D79</f>
        <v>10000</v>
      </c>
    </row>
    <row r="80" spans="1:14" s="79" customFormat="1" ht="13.5" customHeight="1">
      <c r="A80" s="138">
        <v>43812</v>
      </c>
      <c r="B80" s="104" t="s">
        <v>31</v>
      </c>
      <c r="C80" s="104" t="s">
        <v>53</v>
      </c>
      <c r="D80" s="105">
        <v>100</v>
      </c>
      <c r="E80" s="104" t="s">
        <v>1</v>
      </c>
      <c r="F80" s="104">
        <v>4225</v>
      </c>
      <c r="G80" s="104">
        <v>4250</v>
      </c>
      <c r="H80" s="104">
        <v>0</v>
      </c>
      <c r="I80" s="106">
        <v>0</v>
      </c>
      <c r="J80" s="107">
        <f t="shared" si="192"/>
        <v>2500</v>
      </c>
      <c r="K80" s="108">
        <v>0</v>
      </c>
      <c r="L80" s="108">
        <v>0</v>
      </c>
      <c r="M80" s="108">
        <f t="shared" ref="M80" si="195">(K80+J80+L80)/D80</f>
        <v>25</v>
      </c>
      <c r="N80" s="109">
        <f t="shared" ref="N80" si="196">M80*D80</f>
        <v>2500</v>
      </c>
    </row>
    <row r="81" spans="1:14" s="79" customFormat="1" ht="13.5" customHeight="1">
      <c r="A81" s="138">
        <v>43811</v>
      </c>
      <c r="B81" s="104" t="s">
        <v>4</v>
      </c>
      <c r="C81" s="104" t="s">
        <v>56</v>
      </c>
      <c r="D81" s="105">
        <v>30</v>
      </c>
      <c r="E81" s="104" t="s">
        <v>1</v>
      </c>
      <c r="F81" s="104">
        <v>44100</v>
      </c>
      <c r="G81" s="104">
        <v>44250</v>
      </c>
      <c r="H81" s="104">
        <v>0</v>
      </c>
      <c r="I81" s="106">
        <v>0</v>
      </c>
      <c r="J81" s="107">
        <f t="shared" si="192"/>
        <v>4500</v>
      </c>
      <c r="K81" s="108">
        <v>0</v>
      </c>
      <c r="L81" s="108">
        <v>0</v>
      </c>
      <c r="M81" s="108">
        <f t="shared" ref="M81" si="197">(K81+J81+L81)/D81</f>
        <v>150</v>
      </c>
      <c r="N81" s="109">
        <f t="shared" ref="N81" si="198">M81*D81</f>
        <v>4500</v>
      </c>
    </row>
    <row r="82" spans="1:14" s="79" customFormat="1" ht="13.5" customHeight="1">
      <c r="A82" s="138">
        <v>43811</v>
      </c>
      <c r="B82" s="104" t="s">
        <v>0</v>
      </c>
      <c r="C82" s="104" t="s">
        <v>56</v>
      </c>
      <c r="D82" s="105">
        <v>100</v>
      </c>
      <c r="E82" s="104" t="s">
        <v>1</v>
      </c>
      <c r="F82" s="104">
        <v>37850</v>
      </c>
      <c r="G82" s="104">
        <v>37930</v>
      </c>
      <c r="H82" s="104">
        <v>0</v>
      </c>
      <c r="I82" s="106">
        <v>0</v>
      </c>
      <c r="J82" s="107">
        <f t="shared" si="192"/>
        <v>8000</v>
      </c>
      <c r="K82" s="108">
        <v>0</v>
      </c>
      <c r="L82" s="108">
        <v>0</v>
      </c>
      <c r="M82" s="108">
        <f t="shared" ref="M82" si="199">(K82+J82+L82)/D82</f>
        <v>80</v>
      </c>
      <c r="N82" s="109">
        <f t="shared" ref="N82" si="200">M82*D82</f>
        <v>8000</v>
      </c>
    </row>
    <row r="83" spans="1:14" s="79" customFormat="1" ht="13.5" customHeight="1">
      <c r="A83" s="138">
        <v>43811</v>
      </c>
      <c r="B83" s="104" t="s">
        <v>31</v>
      </c>
      <c r="C83" s="104" t="s">
        <v>53</v>
      </c>
      <c r="D83" s="105">
        <v>100</v>
      </c>
      <c r="E83" s="104" t="s">
        <v>1</v>
      </c>
      <c r="F83" s="104">
        <v>4175</v>
      </c>
      <c r="G83" s="104">
        <v>4210</v>
      </c>
      <c r="H83" s="104">
        <v>0</v>
      </c>
      <c r="I83" s="106">
        <v>0</v>
      </c>
      <c r="J83" s="107">
        <f t="shared" si="192"/>
        <v>3500</v>
      </c>
      <c r="K83" s="108">
        <v>0</v>
      </c>
      <c r="L83" s="108">
        <v>0</v>
      </c>
      <c r="M83" s="108">
        <f t="shared" ref="M83" si="201">(K83+J83+L83)/D83</f>
        <v>35</v>
      </c>
      <c r="N83" s="109">
        <f t="shared" ref="N83" si="202">M83*D83</f>
        <v>3500</v>
      </c>
    </row>
    <row r="84" spans="1:14" s="79" customFormat="1" ht="13.5" customHeight="1">
      <c r="A84" s="138">
        <v>43810</v>
      </c>
      <c r="B84" s="104" t="s">
        <v>31</v>
      </c>
      <c r="C84" s="104" t="s">
        <v>53</v>
      </c>
      <c r="D84" s="105">
        <v>100</v>
      </c>
      <c r="E84" s="104" t="s">
        <v>1</v>
      </c>
      <c r="F84" s="104">
        <v>4185</v>
      </c>
      <c r="G84" s="104">
        <v>4155</v>
      </c>
      <c r="H84" s="104">
        <v>0</v>
      </c>
      <c r="I84" s="106">
        <v>0</v>
      </c>
      <c r="J84" s="107">
        <f t="shared" si="192"/>
        <v>-3000</v>
      </c>
      <c r="K84" s="108">
        <v>0</v>
      </c>
      <c r="L84" s="108">
        <v>0</v>
      </c>
      <c r="M84" s="108">
        <f t="shared" ref="M84" si="203">(K84+J84+L84)/D84</f>
        <v>-30</v>
      </c>
      <c r="N84" s="109">
        <f t="shared" ref="N84" si="204">M84*D84</f>
        <v>-3000</v>
      </c>
    </row>
    <row r="85" spans="1:14" s="79" customFormat="1" ht="13.5" customHeight="1">
      <c r="A85" s="138">
        <v>43810</v>
      </c>
      <c r="B85" s="104" t="s">
        <v>0</v>
      </c>
      <c r="C85" s="104" t="s">
        <v>56</v>
      </c>
      <c r="D85" s="105">
        <v>100</v>
      </c>
      <c r="E85" s="104" t="s">
        <v>1</v>
      </c>
      <c r="F85" s="104">
        <v>37700</v>
      </c>
      <c r="G85" s="104">
        <v>37800</v>
      </c>
      <c r="H85" s="104">
        <v>0</v>
      </c>
      <c r="I85" s="106">
        <v>0</v>
      </c>
      <c r="J85" s="107">
        <f t="shared" ref="J85" si="205">(IF(E85="SHORT",F85-G85,IF(E85="LONG",G85-F85)))*D85</f>
        <v>10000</v>
      </c>
      <c r="K85" s="108">
        <v>0</v>
      </c>
      <c r="L85" s="108">
        <v>0</v>
      </c>
      <c r="M85" s="108">
        <f t="shared" ref="M85" si="206">(K85+J85+L85)/D85</f>
        <v>100</v>
      </c>
      <c r="N85" s="109">
        <f t="shared" ref="N85" si="207">M85*D85</f>
        <v>10000</v>
      </c>
    </row>
    <row r="86" spans="1:14" s="79" customFormat="1" ht="13.5" customHeight="1">
      <c r="A86" s="138">
        <v>43810</v>
      </c>
      <c r="B86" s="104" t="s">
        <v>4</v>
      </c>
      <c r="C86" s="104" t="s">
        <v>56</v>
      </c>
      <c r="D86" s="105">
        <v>30</v>
      </c>
      <c r="E86" s="104" t="s">
        <v>1</v>
      </c>
      <c r="F86" s="104">
        <v>43700</v>
      </c>
      <c r="G86" s="104">
        <v>43900</v>
      </c>
      <c r="H86" s="104">
        <v>0</v>
      </c>
      <c r="I86" s="106">
        <v>0</v>
      </c>
      <c r="J86" s="107">
        <f t="shared" ref="J86" si="208">(IF(E86="SHORT",F86-G86,IF(E86="LONG",G86-F86)))*D86</f>
        <v>6000</v>
      </c>
      <c r="K86" s="108">
        <v>0</v>
      </c>
      <c r="L86" s="108">
        <v>0</v>
      </c>
      <c r="M86" s="108">
        <f t="shared" ref="M86" si="209">(K86+J86+L86)/D86</f>
        <v>200</v>
      </c>
      <c r="N86" s="109">
        <f t="shared" ref="N86" si="210">M86*D86</f>
        <v>6000</v>
      </c>
    </row>
    <row r="87" spans="1:14" s="79" customFormat="1" ht="13.5" customHeight="1">
      <c r="A87" s="138">
        <v>43804</v>
      </c>
      <c r="B87" s="104" t="s">
        <v>0</v>
      </c>
      <c r="C87" s="104" t="s">
        <v>56</v>
      </c>
      <c r="D87" s="105">
        <v>100</v>
      </c>
      <c r="E87" s="104" t="s">
        <v>1</v>
      </c>
      <c r="F87" s="104">
        <v>38050</v>
      </c>
      <c r="G87" s="104">
        <v>38120</v>
      </c>
      <c r="H87" s="104">
        <v>0</v>
      </c>
      <c r="I87" s="106">
        <v>0</v>
      </c>
      <c r="J87" s="107">
        <f t="shared" ref="J87" si="211">(IF(E87="SHORT",F87-G87,IF(E87="LONG",G87-F87)))*D87</f>
        <v>7000</v>
      </c>
      <c r="K87" s="108">
        <v>0</v>
      </c>
      <c r="L87" s="108">
        <v>0</v>
      </c>
      <c r="M87" s="108">
        <f t="shared" ref="M87" si="212">(K87+J87+L87)/D87</f>
        <v>70</v>
      </c>
      <c r="N87" s="109">
        <f t="shared" ref="N87" si="213">M87*D87</f>
        <v>7000</v>
      </c>
    </row>
    <row r="88" spans="1:14" s="79" customFormat="1" ht="13.5" customHeight="1">
      <c r="A88" s="138">
        <v>43804</v>
      </c>
      <c r="B88" s="104" t="s">
        <v>31</v>
      </c>
      <c r="C88" s="104" t="s">
        <v>53</v>
      </c>
      <c r="D88" s="105">
        <v>100</v>
      </c>
      <c r="E88" s="104" t="s">
        <v>1</v>
      </c>
      <c r="F88" s="104">
        <v>4190</v>
      </c>
      <c r="G88" s="104">
        <v>4165</v>
      </c>
      <c r="H88" s="104">
        <v>0</v>
      </c>
      <c r="I88" s="106">
        <v>0</v>
      </c>
      <c r="J88" s="107">
        <f t="shared" ref="J88" si="214">(IF(E88="SHORT",F88-G88,IF(E88="LONG",G88-F88)))*D88</f>
        <v>-2500</v>
      </c>
      <c r="K88" s="108">
        <v>0</v>
      </c>
      <c r="L88" s="108">
        <v>0</v>
      </c>
      <c r="M88" s="108">
        <f t="shared" ref="M88" si="215">(K88+J88+L88)/D88</f>
        <v>-25</v>
      </c>
      <c r="N88" s="109">
        <f t="shared" ref="N88" si="216">M88*D88</f>
        <v>-2500</v>
      </c>
    </row>
    <row r="89" spans="1:14" s="79" customFormat="1" ht="13.5" customHeight="1">
      <c r="A89" s="138">
        <v>43804</v>
      </c>
      <c r="B89" s="104" t="s">
        <v>4</v>
      </c>
      <c r="C89" s="104" t="s">
        <v>56</v>
      </c>
      <c r="D89" s="105">
        <v>30</v>
      </c>
      <c r="E89" s="104" t="s">
        <v>1</v>
      </c>
      <c r="F89" s="104">
        <v>44400</v>
      </c>
      <c r="G89" s="104">
        <v>44550</v>
      </c>
      <c r="H89" s="104">
        <v>0</v>
      </c>
      <c r="I89" s="106">
        <v>0</v>
      </c>
      <c r="J89" s="107">
        <f t="shared" ref="J89" si="217">(IF(E89="SHORT",F89-G89,IF(E89="LONG",G89-F89)))*D89</f>
        <v>4500</v>
      </c>
      <c r="K89" s="108">
        <v>0</v>
      </c>
      <c r="L89" s="108">
        <v>0</v>
      </c>
      <c r="M89" s="108">
        <f t="shared" ref="M89" si="218">(K89+J89+L89)/D89</f>
        <v>150</v>
      </c>
      <c r="N89" s="109">
        <f t="shared" ref="N89" si="219">M89*D89</f>
        <v>4500</v>
      </c>
    </row>
    <row r="90" spans="1:14" s="79" customFormat="1" ht="13.5" customHeight="1">
      <c r="A90" s="138">
        <v>43802</v>
      </c>
      <c r="B90" s="104" t="s">
        <v>31</v>
      </c>
      <c r="C90" s="104" t="s">
        <v>53</v>
      </c>
      <c r="D90" s="105">
        <v>100</v>
      </c>
      <c r="E90" s="104" t="s">
        <v>2</v>
      </c>
      <c r="F90" s="104">
        <v>4006</v>
      </c>
      <c r="G90" s="104">
        <v>3985</v>
      </c>
      <c r="H90" s="104">
        <v>0</v>
      </c>
      <c r="I90" s="106">
        <v>0</v>
      </c>
      <c r="J90" s="107">
        <f t="shared" ref="J90" si="220">(IF(E90="SHORT",F90-G90,IF(E90="LONG",G90-F90)))*D90</f>
        <v>2100</v>
      </c>
      <c r="K90" s="108">
        <v>0</v>
      </c>
      <c r="L90" s="108">
        <v>0</v>
      </c>
      <c r="M90" s="108">
        <f t="shared" ref="M90" si="221">(K90+J90+L90)/D90</f>
        <v>21</v>
      </c>
      <c r="N90" s="109">
        <f t="shared" ref="N90" si="222">M90*D90</f>
        <v>2100</v>
      </c>
    </row>
    <row r="91" spans="1:14" s="79" customFormat="1" ht="13.5" customHeight="1">
      <c r="A91" s="138">
        <v>43802</v>
      </c>
      <c r="B91" s="104" t="s">
        <v>0</v>
      </c>
      <c r="C91" s="104" t="s">
        <v>56</v>
      </c>
      <c r="D91" s="105">
        <v>100</v>
      </c>
      <c r="E91" s="104" t="s">
        <v>2</v>
      </c>
      <c r="F91" s="104">
        <v>38100</v>
      </c>
      <c r="G91" s="104">
        <v>38210</v>
      </c>
      <c r="H91" s="104">
        <v>0</v>
      </c>
      <c r="I91" s="106">
        <v>0</v>
      </c>
      <c r="J91" s="107">
        <f t="shared" ref="J91" si="223">(IF(E91="SHORT",F91-G91,IF(E91="LONG",G91-F91)))*D91</f>
        <v>-11000</v>
      </c>
      <c r="K91" s="108">
        <v>0</v>
      </c>
      <c r="L91" s="108">
        <v>0</v>
      </c>
      <c r="M91" s="108">
        <f t="shared" ref="M91" si="224">(K91+J91+L91)/D91</f>
        <v>-110</v>
      </c>
      <c r="N91" s="109">
        <f t="shared" ref="N91" si="225">M91*D91</f>
        <v>-11000</v>
      </c>
    </row>
    <row r="92" spans="1:14" s="79" customFormat="1" ht="13.5" customHeight="1">
      <c r="A92" s="138">
        <v>43801</v>
      </c>
      <c r="B92" s="104" t="s">
        <v>31</v>
      </c>
      <c r="C92" s="104" t="s">
        <v>53</v>
      </c>
      <c r="D92" s="105">
        <v>100</v>
      </c>
      <c r="E92" s="104" t="s">
        <v>1</v>
      </c>
      <c r="F92" s="104">
        <v>4055</v>
      </c>
      <c r="G92" s="104">
        <v>4080</v>
      </c>
      <c r="H92" s="104">
        <v>0</v>
      </c>
      <c r="I92" s="106">
        <v>0</v>
      </c>
      <c r="J92" s="107">
        <f t="shared" ref="J92" si="226">(IF(E92="SHORT",F92-G92,IF(E92="LONG",G92-F92)))*D92</f>
        <v>2500</v>
      </c>
      <c r="K92" s="108">
        <v>0</v>
      </c>
      <c r="L92" s="108">
        <v>0</v>
      </c>
      <c r="M92" s="108">
        <f t="shared" ref="M92" si="227">(K92+J92+L92)/D92</f>
        <v>25</v>
      </c>
      <c r="N92" s="109">
        <f t="shared" ref="N92" si="228">M92*D92</f>
        <v>2500</v>
      </c>
    </row>
    <row r="93" spans="1:14" s="79" customFormat="1" ht="13.5" customHeight="1">
      <c r="A93" s="110"/>
      <c r="B93" s="111"/>
      <c r="C93" s="111"/>
      <c r="D93" s="112"/>
      <c r="E93" s="111"/>
      <c r="F93" s="111"/>
      <c r="G93" s="111"/>
      <c r="H93" s="111"/>
      <c r="I93" s="130" t="s">
        <v>97</v>
      </c>
      <c r="J93" s="131">
        <f>SUM(J62:J92)</f>
        <v>57600</v>
      </c>
      <c r="K93" s="131"/>
      <c r="L93" s="131"/>
      <c r="M93" s="131" t="s">
        <v>22</v>
      </c>
      <c r="N93" s="131">
        <f>SUM(N62:N92)</f>
        <v>70600</v>
      </c>
    </row>
    <row r="94" spans="1:14" s="79" customFormat="1" ht="13.5" customHeight="1">
      <c r="A94" s="110"/>
      <c r="B94" s="111"/>
      <c r="C94" s="111"/>
      <c r="D94" s="112"/>
      <c r="E94" s="111"/>
      <c r="F94" s="111"/>
      <c r="G94" s="132">
        <v>43770</v>
      </c>
      <c r="H94" s="111"/>
      <c r="I94" s="113"/>
      <c r="J94" s="114"/>
      <c r="K94" s="115"/>
      <c r="L94" s="115"/>
      <c r="M94" s="115"/>
      <c r="N94" s="116"/>
    </row>
    <row r="95" spans="1:14" s="79" customFormat="1" ht="13.5" customHeight="1">
      <c r="A95" s="138">
        <v>43798</v>
      </c>
      <c r="B95" s="104" t="s">
        <v>31</v>
      </c>
      <c r="C95" s="104" t="s">
        <v>53</v>
      </c>
      <c r="D95" s="105">
        <v>30</v>
      </c>
      <c r="E95" s="104" t="s">
        <v>1</v>
      </c>
      <c r="F95" s="104">
        <v>4055</v>
      </c>
      <c r="G95" s="104">
        <v>4015</v>
      </c>
      <c r="H95" s="104">
        <v>0</v>
      </c>
      <c r="I95" s="106">
        <v>0</v>
      </c>
      <c r="J95" s="107">
        <f t="shared" ref="J95" si="229">(IF(E95="SHORT",F95-G95,IF(E95="LONG",G95-F95)))*D95</f>
        <v>-1200</v>
      </c>
      <c r="K95" s="108">
        <v>0</v>
      </c>
      <c r="L95" s="108">
        <v>0</v>
      </c>
      <c r="M95" s="108">
        <f t="shared" ref="M95" si="230">(K95+J95+L95)/D95</f>
        <v>-40</v>
      </c>
      <c r="N95" s="109">
        <f t="shared" ref="N95" si="231">M95*D95</f>
        <v>-1200</v>
      </c>
    </row>
    <row r="96" spans="1:14" s="79" customFormat="1" ht="13.5" customHeight="1">
      <c r="A96" s="138">
        <v>43797</v>
      </c>
      <c r="B96" s="104" t="s">
        <v>0</v>
      </c>
      <c r="C96" s="104" t="s">
        <v>56</v>
      </c>
      <c r="D96" s="105">
        <v>100</v>
      </c>
      <c r="E96" s="104" t="s">
        <v>1</v>
      </c>
      <c r="F96" s="104">
        <v>37700</v>
      </c>
      <c r="G96" s="104">
        <v>37750</v>
      </c>
      <c r="H96" s="104">
        <v>0</v>
      </c>
      <c r="I96" s="106">
        <v>0</v>
      </c>
      <c r="J96" s="107">
        <f t="shared" ref="J96" si="232">(IF(E96="SHORT",F96-G96,IF(E96="LONG",G96-F96)))*D96</f>
        <v>5000</v>
      </c>
      <c r="K96" s="108">
        <v>0</v>
      </c>
      <c r="L96" s="108">
        <v>0</v>
      </c>
      <c r="M96" s="108">
        <f t="shared" ref="M96" si="233">(K96+J96+L96)/D96</f>
        <v>50</v>
      </c>
      <c r="N96" s="109">
        <f t="shared" ref="N96" si="234">M96*D96</f>
        <v>5000</v>
      </c>
    </row>
    <row r="97" spans="1:14" s="79" customFormat="1" ht="13.5" customHeight="1">
      <c r="A97" s="138">
        <v>43797</v>
      </c>
      <c r="B97" s="104" t="s">
        <v>5</v>
      </c>
      <c r="C97" s="104" t="s">
        <v>55</v>
      </c>
      <c r="D97" s="105">
        <v>5000</v>
      </c>
      <c r="E97" s="104" t="s">
        <v>2</v>
      </c>
      <c r="F97" s="104">
        <v>185.5</v>
      </c>
      <c r="G97" s="104">
        <v>185</v>
      </c>
      <c r="H97" s="104">
        <v>0</v>
      </c>
      <c r="I97" s="106">
        <v>0</v>
      </c>
      <c r="J97" s="107">
        <f t="shared" ref="J97" si="235">(IF(E97="SHORT",F97-G97,IF(E97="LONG",G97-F97)))*D97</f>
        <v>2500</v>
      </c>
      <c r="K97" s="108">
        <v>0</v>
      </c>
      <c r="L97" s="108">
        <v>0</v>
      </c>
      <c r="M97" s="108">
        <f t="shared" ref="M97" si="236">(K97+J97+L97)/D97</f>
        <v>0.5</v>
      </c>
      <c r="N97" s="109">
        <f t="shared" ref="N97" si="237">M97*D97</f>
        <v>2500</v>
      </c>
    </row>
    <row r="98" spans="1:14" s="79" customFormat="1" ht="13.5" customHeight="1">
      <c r="A98" s="138">
        <v>43797</v>
      </c>
      <c r="B98" s="104" t="s">
        <v>115</v>
      </c>
      <c r="C98" s="104" t="s">
        <v>53</v>
      </c>
      <c r="D98" s="105">
        <v>100</v>
      </c>
      <c r="E98" s="104" t="s">
        <v>2</v>
      </c>
      <c r="F98" s="104">
        <v>4140</v>
      </c>
      <c r="G98" s="104">
        <v>4120</v>
      </c>
      <c r="H98" s="104">
        <v>0</v>
      </c>
      <c r="I98" s="106">
        <v>0</v>
      </c>
      <c r="J98" s="107">
        <f t="shared" ref="J98" si="238">(IF(E98="SHORT",F98-G98,IF(E98="LONG",G98-F98)))*D98</f>
        <v>2000</v>
      </c>
      <c r="K98" s="108">
        <v>0</v>
      </c>
      <c r="L98" s="108">
        <v>0</v>
      </c>
      <c r="M98" s="108">
        <f t="shared" ref="M98" si="239">(K98+J98+L98)/D98</f>
        <v>20</v>
      </c>
      <c r="N98" s="109">
        <f t="shared" ref="N98" si="240">M98*D98</f>
        <v>2000</v>
      </c>
    </row>
    <row r="99" spans="1:14" s="79" customFormat="1" ht="13.5" customHeight="1">
      <c r="A99" s="138">
        <v>43795</v>
      </c>
      <c r="B99" s="104" t="s">
        <v>0</v>
      </c>
      <c r="C99" s="104" t="s">
        <v>56</v>
      </c>
      <c r="D99" s="105">
        <v>100</v>
      </c>
      <c r="E99" s="104" t="s">
        <v>1</v>
      </c>
      <c r="F99" s="104">
        <v>37700</v>
      </c>
      <c r="G99" s="104">
        <v>37700</v>
      </c>
      <c r="H99" s="104">
        <v>0</v>
      </c>
      <c r="I99" s="106">
        <v>0</v>
      </c>
      <c r="J99" s="107">
        <f t="shared" ref="J99" si="241">(IF(E99="SHORT",F99-G99,IF(E99="LONG",G99-F99)))*D99</f>
        <v>0</v>
      </c>
      <c r="K99" s="108">
        <v>0</v>
      </c>
      <c r="L99" s="108">
        <v>0</v>
      </c>
      <c r="M99" s="108">
        <f t="shared" ref="M99" si="242">(K99+J99+L99)/D99</f>
        <v>0</v>
      </c>
      <c r="N99" s="109">
        <f t="shared" ref="N99" si="243">M99*D99</f>
        <v>0</v>
      </c>
    </row>
    <row r="100" spans="1:14" s="79" customFormat="1" ht="13.5" customHeight="1">
      <c r="A100" s="138">
        <v>43795</v>
      </c>
      <c r="B100" s="104" t="s">
        <v>4</v>
      </c>
      <c r="C100" s="104" t="s">
        <v>56</v>
      </c>
      <c r="D100" s="105">
        <v>30</v>
      </c>
      <c r="E100" s="104" t="s">
        <v>1</v>
      </c>
      <c r="F100" s="104">
        <v>44200</v>
      </c>
      <c r="G100" s="104">
        <v>44350</v>
      </c>
      <c r="H100" s="104">
        <v>0</v>
      </c>
      <c r="I100" s="106">
        <v>0</v>
      </c>
      <c r="J100" s="107">
        <f t="shared" ref="J100" si="244">(IF(E100="SHORT",F100-G100,IF(E100="LONG",G100-F100)))*D100</f>
        <v>4500</v>
      </c>
      <c r="K100" s="108">
        <v>0</v>
      </c>
      <c r="L100" s="108">
        <v>0</v>
      </c>
      <c r="M100" s="108">
        <f t="shared" ref="M100" si="245">(K100+J100+L100)/D100</f>
        <v>150</v>
      </c>
      <c r="N100" s="109">
        <f t="shared" ref="N100" si="246">M100*D100</f>
        <v>4500</v>
      </c>
    </row>
    <row r="101" spans="1:14" s="79" customFormat="1" ht="13.5" customHeight="1">
      <c r="A101" s="138">
        <v>43795</v>
      </c>
      <c r="B101" s="104" t="s">
        <v>115</v>
      </c>
      <c r="C101" s="104" t="s">
        <v>53</v>
      </c>
      <c r="D101" s="105">
        <v>100</v>
      </c>
      <c r="E101" s="104" t="s">
        <v>1</v>
      </c>
      <c r="F101" s="104">
        <v>4175</v>
      </c>
      <c r="G101" s="104">
        <v>4140</v>
      </c>
      <c r="H101" s="104">
        <v>0</v>
      </c>
      <c r="I101" s="106">
        <v>0</v>
      </c>
      <c r="J101" s="107">
        <f t="shared" ref="J101" si="247">(IF(E101="SHORT",F101-G101,IF(E101="LONG",G101-F101)))*D101</f>
        <v>-3500</v>
      </c>
      <c r="K101" s="108">
        <v>0</v>
      </c>
      <c r="L101" s="108">
        <v>0</v>
      </c>
      <c r="M101" s="108">
        <f t="shared" ref="M101" si="248">(K101+J101+L101)/D101</f>
        <v>-35</v>
      </c>
      <c r="N101" s="109">
        <f t="shared" ref="N101" si="249">M101*D101</f>
        <v>-3500</v>
      </c>
    </row>
    <row r="102" spans="1:14" s="79" customFormat="1" ht="13.5" customHeight="1">
      <c r="A102" s="138">
        <v>43794</v>
      </c>
      <c r="B102" s="104" t="s">
        <v>0</v>
      </c>
      <c r="C102" s="104" t="s">
        <v>56</v>
      </c>
      <c r="D102" s="105">
        <v>100</v>
      </c>
      <c r="E102" s="104" t="s">
        <v>1</v>
      </c>
      <c r="F102" s="104">
        <v>37800</v>
      </c>
      <c r="G102" s="104">
        <v>37700</v>
      </c>
      <c r="H102" s="104">
        <v>0</v>
      </c>
      <c r="I102" s="106">
        <v>0</v>
      </c>
      <c r="J102" s="107">
        <f t="shared" ref="J102" si="250">(IF(E102="SHORT",F102-G102,IF(E102="LONG",G102-F102)))*D102</f>
        <v>-10000</v>
      </c>
      <c r="K102" s="108">
        <v>0</v>
      </c>
      <c r="L102" s="108">
        <v>0</v>
      </c>
      <c r="M102" s="108">
        <f t="shared" ref="M102" si="251">(K102+J102+L102)/D102</f>
        <v>-100</v>
      </c>
      <c r="N102" s="109">
        <f t="shared" ref="N102" si="252">M102*D102</f>
        <v>-10000</v>
      </c>
    </row>
    <row r="103" spans="1:14" s="79" customFormat="1" ht="13.5" customHeight="1">
      <c r="A103" s="138">
        <v>43794</v>
      </c>
      <c r="B103" s="104" t="s">
        <v>115</v>
      </c>
      <c r="C103" s="104" t="s">
        <v>53</v>
      </c>
      <c r="D103" s="105">
        <v>100</v>
      </c>
      <c r="E103" s="104" t="s">
        <v>2</v>
      </c>
      <c r="F103" s="104">
        <v>4140</v>
      </c>
      <c r="G103" s="104">
        <v>4120</v>
      </c>
      <c r="H103" s="104">
        <v>0</v>
      </c>
      <c r="I103" s="106">
        <v>0</v>
      </c>
      <c r="J103" s="107">
        <f t="shared" ref="J103" si="253">(IF(E103="SHORT",F103-G103,IF(E103="LONG",G103-F103)))*D103</f>
        <v>2000</v>
      </c>
      <c r="K103" s="108">
        <v>0</v>
      </c>
      <c r="L103" s="108">
        <v>0</v>
      </c>
      <c r="M103" s="108">
        <f t="shared" ref="M103" si="254">(K103+J103+L103)/D103</f>
        <v>20</v>
      </c>
      <c r="N103" s="109">
        <f t="shared" ref="N103" si="255">M103*D103</f>
        <v>2000</v>
      </c>
    </row>
    <row r="104" spans="1:14" s="79" customFormat="1" ht="13.5" customHeight="1">
      <c r="A104" s="138">
        <v>43794</v>
      </c>
      <c r="B104" s="104" t="s">
        <v>4</v>
      </c>
      <c r="C104" s="104" t="s">
        <v>56</v>
      </c>
      <c r="D104" s="105">
        <v>30</v>
      </c>
      <c r="E104" s="104" t="s">
        <v>1</v>
      </c>
      <c r="F104" s="104">
        <v>44200</v>
      </c>
      <c r="G104" s="104">
        <v>44350</v>
      </c>
      <c r="H104" s="104">
        <v>0</v>
      </c>
      <c r="I104" s="106">
        <v>0</v>
      </c>
      <c r="J104" s="107">
        <f t="shared" ref="J104" si="256">(IF(E104="SHORT",F104-G104,IF(E104="LONG",G104-F104)))*D104</f>
        <v>4500</v>
      </c>
      <c r="K104" s="108">
        <v>0</v>
      </c>
      <c r="L104" s="108">
        <v>0</v>
      </c>
      <c r="M104" s="108">
        <f t="shared" ref="M104" si="257">(K104+J104+L104)/D104</f>
        <v>150</v>
      </c>
      <c r="N104" s="109">
        <f t="shared" ref="N104" si="258">M104*D104</f>
        <v>4500</v>
      </c>
    </row>
    <row r="105" spans="1:14" s="79" customFormat="1" ht="13.5" customHeight="1">
      <c r="A105" s="138">
        <v>43791</v>
      </c>
      <c r="B105" s="104" t="s">
        <v>31</v>
      </c>
      <c r="C105" s="104" t="s">
        <v>53</v>
      </c>
      <c r="D105" s="105">
        <v>100</v>
      </c>
      <c r="E105" s="104" t="s">
        <v>2</v>
      </c>
      <c r="F105" s="104">
        <v>4160</v>
      </c>
      <c r="G105" s="104">
        <v>4133</v>
      </c>
      <c r="H105" s="104">
        <v>0</v>
      </c>
      <c r="I105" s="106">
        <v>0</v>
      </c>
      <c r="J105" s="107">
        <f t="shared" ref="J105" si="259">(IF(E105="SHORT",F105-G105,IF(E105="LONG",G105-F105)))*D105</f>
        <v>2700</v>
      </c>
      <c r="K105" s="108">
        <v>0</v>
      </c>
      <c r="L105" s="108">
        <v>0</v>
      </c>
      <c r="M105" s="108">
        <f t="shared" ref="M105" si="260">(K105+J105+L105)/D105</f>
        <v>27</v>
      </c>
      <c r="N105" s="109">
        <f t="shared" ref="N105" si="261">M105*D105</f>
        <v>2700</v>
      </c>
    </row>
    <row r="106" spans="1:14" s="79" customFormat="1" ht="13.5" customHeight="1">
      <c r="A106" s="138">
        <v>43791</v>
      </c>
      <c r="B106" s="104" t="s">
        <v>0</v>
      </c>
      <c r="C106" s="104" t="s">
        <v>56</v>
      </c>
      <c r="D106" s="105">
        <v>100</v>
      </c>
      <c r="E106" s="104" t="s">
        <v>1</v>
      </c>
      <c r="F106" s="104">
        <v>38120</v>
      </c>
      <c r="G106" s="104">
        <v>38020</v>
      </c>
      <c r="H106" s="104">
        <v>0</v>
      </c>
      <c r="I106" s="106">
        <v>0</v>
      </c>
      <c r="J106" s="107">
        <f t="shared" ref="J106" si="262">(IF(E106="SHORT",F106-G106,IF(E106="LONG",G106-F106)))*D106</f>
        <v>-10000</v>
      </c>
      <c r="K106" s="108">
        <v>0</v>
      </c>
      <c r="L106" s="108">
        <v>0</v>
      </c>
      <c r="M106" s="108">
        <f t="shared" ref="M106" si="263">(K106+J106+L106)/D106</f>
        <v>-100</v>
      </c>
      <c r="N106" s="109">
        <f t="shared" ref="N106" si="264">M106*D106</f>
        <v>-10000</v>
      </c>
    </row>
    <row r="107" spans="1:14" s="79" customFormat="1" ht="13.5" customHeight="1">
      <c r="A107" s="138">
        <v>43790</v>
      </c>
      <c r="B107" s="104" t="s">
        <v>31</v>
      </c>
      <c r="C107" s="104" t="s">
        <v>53</v>
      </c>
      <c r="D107" s="105">
        <v>100</v>
      </c>
      <c r="E107" s="104" t="s">
        <v>1</v>
      </c>
      <c r="F107" s="104">
        <v>4115</v>
      </c>
      <c r="G107" s="104">
        <v>4135</v>
      </c>
      <c r="H107" s="104">
        <v>4165</v>
      </c>
      <c r="I107" s="106">
        <v>0</v>
      </c>
      <c r="J107" s="107">
        <f t="shared" ref="J107" si="265">(IF(E107="SHORT",F107-G107,IF(E107="LONG",G107-F107)))*D107</f>
        <v>2000</v>
      </c>
      <c r="K107" s="108">
        <f>(IF(E107="SHORT",IF(H107="",0,G107-H107),IF(E107="LONG",IF(H107="",0,H107-G107))))*D107</f>
        <v>3000</v>
      </c>
      <c r="L107" s="108">
        <v>0</v>
      </c>
      <c r="M107" s="108">
        <f t="shared" ref="M107" si="266">(K107+J107+L107)/D107</f>
        <v>50</v>
      </c>
      <c r="N107" s="109">
        <f t="shared" ref="N107" si="267">M107*D107</f>
        <v>5000</v>
      </c>
    </row>
    <row r="108" spans="1:14" s="79" customFormat="1" ht="13.5" customHeight="1">
      <c r="A108" s="138">
        <v>43790</v>
      </c>
      <c r="B108" s="104" t="s">
        <v>0</v>
      </c>
      <c r="C108" s="104" t="s">
        <v>56</v>
      </c>
      <c r="D108" s="105">
        <v>100</v>
      </c>
      <c r="E108" s="104" t="s">
        <v>2</v>
      </c>
      <c r="F108" s="104">
        <v>38050</v>
      </c>
      <c r="G108" s="104">
        <v>37950</v>
      </c>
      <c r="H108" s="104">
        <v>0</v>
      </c>
      <c r="I108" s="106">
        <v>0</v>
      </c>
      <c r="J108" s="107">
        <f t="shared" ref="J108" si="268">(IF(E108="SHORT",F108-G108,IF(E108="LONG",G108-F108)))*D108</f>
        <v>10000</v>
      </c>
      <c r="K108" s="108">
        <v>0</v>
      </c>
      <c r="L108" s="108">
        <v>0</v>
      </c>
      <c r="M108" s="108">
        <f t="shared" ref="M108" si="269">(K108+J108+L108)/D108</f>
        <v>100</v>
      </c>
      <c r="N108" s="109">
        <f t="shared" ref="N108" si="270">M108*D108</f>
        <v>10000</v>
      </c>
    </row>
    <row r="109" spans="1:14" s="79" customFormat="1" ht="13.5" customHeight="1">
      <c r="A109" s="138">
        <v>43790</v>
      </c>
      <c r="B109" s="104" t="s">
        <v>4</v>
      </c>
      <c r="C109" s="104" t="s">
        <v>56</v>
      </c>
      <c r="D109" s="105">
        <v>30</v>
      </c>
      <c r="E109" s="104" t="s">
        <v>2</v>
      </c>
      <c r="F109" s="104">
        <v>44600</v>
      </c>
      <c r="G109" s="104">
        <v>44800</v>
      </c>
      <c r="H109" s="104">
        <v>0</v>
      </c>
      <c r="I109" s="106">
        <v>0</v>
      </c>
      <c r="J109" s="107">
        <f t="shared" ref="J109" si="271">(IF(E109="SHORT",F109-G109,IF(E109="LONG",G109-F109)))*D109</f>
        <v>-6000</v>
      </c>
      <c r="K109" s="108">
        <v>0</v>
      </c>
      <c r="L109" s="108">
        <v>0</v>
      </c>
      <c r="M109" s="108">
        <f t="shared" ref="M109" si="272">(K109+J109+L109)/D109</f>
        <v>-200</v>
      </c>
      <c r="N109" s="109">
        <f t="shared" ref="N109" si="273">M109*D109</f>
        <v>-6000</v>
      </c>
    </row>
    <row r="110" spans="1:14" s="79" customFormat="1" ht="13.5" customHeight="1">
      <c r="A110" s="138">
        <v>43788</v>
      </c>
      <c r="B110" s="104" t="s">
        <v>4</v>
      </c>
      <c r="C110" s="104" t="s">
        <v>56</v>
      </c>
      <c r="D110" s="105">
        <v>30</v>
      </c>
      <c r="E110" s="104" t="s">
        <v>1</v>
      </c>
      <c r="F110" s="104">
        <v>44800</v>
      </c>
      <c r="G110" s="104">
        <v>45000</v>
      </c>
      <c r="H110" s="104">
        <v>0</v>
      </c>
      <c r="I110" s="106">
        <v>0</v>
      </c>
      <c r="J110" s="107">
        <f t="shared" ref="J110" si="274">(IF(E110="SHORT",F110-G110,IF(E110="LONG",G110-F110)))*D110</f>
        <v>6000</v>
      </c>
      <c r="K110" s="108">
        <v>0</v>
      </c>
      <c r="L110" s="108">
        <v>0</v>
      </c>
      <c r="M110" s="108">
        <f t="shared" ref="M110" si="275">(K110+J110+L110)/D110</f>
        <v>200</v>
      </c>
      <c r="N110" s="109">
        <f t="shared" ref="N110" si="276">M110*D110</f>
        <v>6000</v>
      </c>
    </row>
    <row r="111" spans="1:14" s="79" customFormat="1" ht="13.5" customHeight="1">
      <c r="A111" s="138">
        <v>43788</v>
      </c>
      <c r="B111" s="104" t="s">
        <v>5</v>
      </c>
      <c r="C111" s="104" t="s">
        <v>55</v>
      </c>
      <c r="D111" s="105">
        <v>5000</v>
      </c>
      <c r="E111" s="104" t="s">
        <v>1</v>
      </c>
      <c r="F111" s="104">
        <v>191.5</v>
      </c>
      <c r="G111" s="104">
        <v>190.8</v>
      </c>
      <c r="H111" s="104">
        <v>0</v>
      </c>
      <c r="I111" s="106">
        <v>0</v>
      </c>
      <c r="J111" s="107">
        <f t="shared" ref="J111" si="277">(IF(E111="SHORT",F111-G111,IF(E111="LONG",G111-F111)))*D111</f>
        <v>-3499.9999999999432</v>
      </c>
      <c r="K111" s="108">
        <v>0</v>
      </c>
      <c r="L111" s="108">
        <v>0</v>
      </c>
      <c r="M111" s="108">
        <f t="shared" ref="M111" si="278">(K111+J111+L111)/D111</f>
        <v>-0.69999999999998863</v>
      </c>
      <c r="N111" s="109">
        <f t="shared" ref="N111" si="279">M111*D111</f>
        <v>-3499.9999999999432</v>
      </c>
    </row>
    <row r="112" spans="1:14" s="79" customFormat="1" ht="13.5" customHeight="1">
      <c r="A112" s="138">
        <v>43787</v>
      </c>
      <c r="B112" s="104" t="s">
        <v>0</v>
      </c>
      <c r="C112" s="104" t="s">
        <v>56</v>
      </c>
      <c r="D112" s="105">
        <v>100</v>
      </c>
      <c r="E112" s="104" t="s">
        <v>1</v>
      </c>
      <c r="F112" s="104">
        <v>37870</v>
      </c>
      <c r="G112" s="104">
        <v>37970</v>
      </c>
      <c r="H112" s="104">
        <v>38070</v>
      </c>
      <c r="I112" s="106">
        <v>0</v>
      </c>
      <c r="J112" s="107">
        <f t="shared" ref="J112" si="280">(IF(E112="SHORT",F112-G112,IF(E112="LONG",G112-F112)))*D112</f>
        <v>10000</v>
      </c>
      <c r="K112" s="108">
        <f>(IF(E112="SHORT",IF(H112="",0,G112-H112),IF(E112="LONG",IF(H112="",0,H112-G112))))*D112</f>
        <v>10000</v>
      </c>
      <c r="L112" s="108">
        <v>0</v>
      </c>
      <c r="M112" s="108">
        <f t="shared" ref="M112" si="281">(K112+J112+L112)/D112</f>
        <v>200</v>
      </c>
      <c r="N112" s="109">
        <f t="shared" ref="N112" si="282">M112*D112</f>
        <v>20000</v>
      </c>
    </row>
    <row r="113" spans="1:14" s="79" customFormat="1" ht="13.5" customHeight="1">
      <c r="A113" s="138">
        <v>43787</v>
      </c>
      <c r="B113" s="104" t="s">
        <v>31</v>
      </c>
      <c r="C113" s="104" t="s">
        <v>55</v>
      </c>
      <c r="D113" s="105">
        <v>100</v>
      </c>
      <c r="E113" s="104" t="s">
        <v>2</v>
      </c>
      <c r="F113" s="104">
        <v>4120</v>
      </c>
      <c r="G113" s="104">
        <v>4100</v>
      </c>
      <c r="H113" s="104">
        <v>4080</v>
      </c>
      <c r="I113" s="106">
        <v>0</v>
      </c>
      <c r="J113" s="107">
        <f t="shared" ref="J113" si="283">(IF(E113="SHORT",F113-G113,IF(E113="LONG",G113-F113)))*D113</f>
        <v>2000</v>
      </c>
      <c r="K113" s="108">
        <f>(IF(E113="SHORT",IF(H113="",0,G113-H113),IF(E113="LONG",IF(H113="",0,H113-G113))))*D113</f>
        <v>2000</v>
      </c>
      <c r="L113" s="108">
        <v>0</v>
      </c>
      <c r="M113" s="108">
        <f t="shared" ref="M113" si="284">(K113+J113+L113)/D113</f>
        <v>40</v>
      </c>
      <c r="N113" s="109">
        <f t="shared" ref="N113" si="285">M113*D113</f>
        <v>4000</v>
      </c>
    </row>
    <row r="114" spans="1:14" s="79" customFormat="1" ht="13.5" customHeight="1">
      <c r="A114" s="138">
        <v>43787</v>
      </c>
      <c r="B114" s="104" t="s">
        <v>5</v>
      </c>
      <c r="C114" s="104" t="s">
        <v>55</v>
      </c>
      <c r="D114" s="105">
        <v>5000</v>
      </c>
      <c r="E114" s="104" t="s">
        <v>1</v>
      </c>
      <c r="F114" s="104">
        <v>193</v>
      </c>
      <c r="G114" s="104">
        <v>193.5</v>
      </c>
      <c r="H114" s="104">
        <v>0</v>
      </c>
      <c r="I114" s="106">
        <v>0</v>
      </c>
      <c r="J114" s="107">
        <f t="shared" ref="J114" si="286">(IF(E114="SHORT",F114-G114,IF(E114="LONG",G114-F114)))*D114</f>
        <v>2500</v>
      </c>
      <c r="K114" s="108">
        <v>0</v>
      </c>
      <c r="L114" s="108">
        <v>0</v>
      </c>
      <c r="M114" s="108">
        <f t="shared" ref="M114" si="287">(K114+J114+L114)/D114</f>
        <v>0.5</v>
      </c>
      <c r="N114" s="109">
        <f t="shared" ref="N114" si="288">M114*D114</f>
        <v>2500</v>
      </c>
    </row>
    <row r="115" spans="1:14" s="79" customFormat="1" ht="13.5" customHeight="1">
      <c r="A115" s="138">
        <v>43784</v>
      </c>
      <c r="B115" s="104" t="s">
        <v>3</v>
      </c>
      <c r="C115" s="104" t="s">
        <v>55</v>
      </c>
      <c r="D115" s="105">
        <v>1000</v>
      </c>
      <c r="E115" s="104" t="s">
        <v>1</v>
      </c>
      <c r="F115" s="104">
        <v>438</v>
      </c>
      <c r="G115" s="104">
        <v>438</v>
      </c>
      <c r="H115" s="104">
        <v>0</v>
      </c>
      <c r="I115" s="106">
        <v>0</v>
      </c>
      <c r="J115" s="107">
        <f t="shared" ref="J115" si="289">(IF(E115="SHORT",F115-G115,IF(E115="LONG",G115-F115)))*D115</f>
        <v>0</v>
      </c>
      <c r="K115" s="108">
        <v>0</v>
      </c>
      <c r="L115" s="108">
        <v>0</v>
      </c>
      <c r="M115" s="108">
        <f t="shared" ref="M115" si="290">(K115+J115+L115)/D115</f>
        <v>0</v>
      </c>
      <c r="N115" s="109">
        <f t="shared" ref="N115" si="291">M115*D115</f>
        <v>0</v>
      </c>
    </row>
    <row r="116" spans="1:14" s="79" customFormat="1" ht="13.5" customHeight="1">
      <c r="A116" s="138">
        <v>43784</v>
      </c>
      <c r="B116" s="104" t="s">
        <v>31</v>
      </c>
      <c r="C116" s="104" t="s">
        <v>53</v>
      </c>
      <c r="D116" s="105">
        <v>100</v>
      </c>
      <c r="E116" s="104" t="s">
        <v>1</v>
      </c>
      <c r="F116" s="104">
        <v>4070</v>
      </c>
      <c r="G116" s="104">
        <v>4100</v>
      </c>
      <c r="H116" s="104">
        <v>0</v>
      </c>
      <c r="I116" s="106">
        <v>0</v>
      </c>
      <c r="J116" s="107">
        <f t="shared" ref="J116" si="292">(IF(E116="SHORT",F116-G116,IF(E116="LONG",G116-F116)))*D116</f>
        <v>3000</v>
      </c>
      <c r="K116" s="108">
        <v>0</v>
      </c>
      <c r="L116" s="108">
        <v>0</v>
      </c>
      <c r="M116" s="108">
        <f t="shared" ref="M116" si="293">(K116+J116+L116)/D116</f>
        <v>30</v>
      </c>
      <c r="N116" s="109">
        <f t="shared" ref="N116" si="294">M116*D116</f>
        <v>3000</v>
      </c>
    </row>
    <row r="117" spans="1:14" s="79" customFormat="1" ht="13.5" customHeight="1">
      <c r="A117" s="138">
        <v>43784</v>
      </c>
      <c r="B117" s="104" t="s">
        <v>5</v>
      </c>
      <c r="C117" s="104" t="s">
        <v>55</v>
      </c>
      <c r="D117" s="105">
        <v>5000</v>
      </c>
      <c r="E117" s="104" t="s">
        <v>1</v>
      </c>
      <c r="F117" s="104">
        <v>193</v>
      </c>
      <c r="G117" s="104">
        <v>192.5</v>
      </c>
      <c r="H117" s="104">
        <v>0</v>
      </c>
      <c r="I117" s="106">
        <v>0</v>
      </c>
      <c r="J117" s="107">
        <f t="shared" ref="J117" si="295">(IF(E117="SHORT",F117-G117,IF(E117="LONG",G117-F117)))*D117</f>
        <v>-2500</v>
      </c>
      <c r="K117" s="108">
        <v>0</v>
      </c>
      <c r="L117" s="108">
        <v>0</v>
      </c>
      <c r="M117" s="108">
        <f t="shared" ref="M117" si="296">(K117+J117+L117)/D117</f>
        <v>-0.5</v>
      </c>
      <c r="N117" s="109">
        <f t="shared" ref="N117" si="297">M117*D117</f>
        <v>-2500</v>
      </c>
    </row>
    <row r="118" spans="1:14" s="79" customFormat="1" ht="13.5" customHeight="1">
      <c r="A118" s="138">
        <v>43784</v>
      </c>
      <c r="B118" s="104" t="s">
        <v>0</v>
      </c>
      <c r="C118" s="104" t="s">
        <v>56</v>
      </c>
      <c r="D118" s="105">
        <v>100</v>
      </c>
      <c r="E118" s="104" t="s">
        <v>1</v>
      </c>
      <c r="F118" s="104">
        <v>38000</v>
      </c>
      <c r="G118" s="104">
        <v>38100</v>
      </c>
      <c r="H118" s="104">
        <v>0</v>
      </c>
      <c r="I118" s="106">
        <v>0</v>
      </c>
      <c r="J118" s="107">
        <f t="shared" ref="J118" si="298">(IF(E118="SHORT",F118-G118,IF(E118="LONG",G118-F118)))*D118</f>
        <v>10000</v>
      </c>
      <c r="K118" s="108">
        <v>0</v>
      </c>
      <c r="L118" s="108">
        <v>0</v>
      </c>
      <c r="M118" s="108">
        <f t="shared" ref="M118" si="299">(K118+J118+L118)/D118</f>
        <v>100</v>
      </c>
      <c r="N118" s="109">
        <f t="shared" ref="N118" si="300">M118*D118</f>
        <v>10000</v>
      </c>
    </row>
    <row r="119" spans="1:14" s="79" customFormat="1" ht="13.5" customHeight="1">
      <c r="A119" s="138">
        <v>43783</v>
      </c>
      <c r="B119" s="104" t="s">
        <v>0</v>
      </c>
      <c r="C119" s="104" t="s">
        <v>56</v>
      </c>
      <c r="D119" s="105">
        <v>100</v>
      </c>
      <c r="E119" s="104" t="s">
        <v>1</v>
      </c>
      <c r="F119" s="104">
        <v>38150</v>
      </c>
      <c r="G119" s="104">
        <v>38250</v>
      </c>
      <c r="H119" s="104">
        <v>0</v>
      </c>
      <c r="I119" s="106">
        <v>0</v>
      </c>
      <c r="J119" s="107">
        <f t="shared" ref="J119" si="301">(IF(E119="SHORT",F119-G119,IF(E119="LONG",G119-F119)))*D119</f>
        <v>10000</v>
      </c>
      <c r="K119" s="108">
        <v>0</v>
      </c>
      <c r="L119" s="108">
        <v>0</v>
      </c>
      <c r="M119" s="108">
        <f t="shared" ref="M119" si="302">(K119+J119+L119)/D119</f>
        <v>100</v>
      </c>
      <c r="N119" s="109">
        <f t="shared" ref="N119" si="303">M119*D119</f>
        <v>10000</v>
      </c>
    </row>
    <row r="120" spans="1:14" s="79" customFormat="1" ht="13.5" customHeight="1">
      <c r="A120" s="138">
        <v>43783</v>
      </c>
      <c r="B120" s="104" t="s">
        <v>5</v>
      </c>
      <c r="C120" s="104" t="s">
        <v>55</v>
      </c>
      <c r="D120" s="105">
        <v>5000</v>
      </c>
      <c r="E120" s="104" t="s">
        <v>1</v>
      </c>
      <c r="F120" s="104">
        <v>193.5</v>
      </c>
      <c r="G120" s="104">
        <v>194</v>
      </c>
      <c r="H120" s="104">
        <v>0</v>
      </c>
      <c r="I120" s="106">
        <v>0</v>
      </c>
      <c r="J120" s="107">
        <f t="shared" ref="J120" si="304">(IF(E120="SHORT",F120-G120,IF(E120="LONG",G120-F120)))*D120</f>
        <v>2500</v>
      </c>
      <c r="K120" s="108">
        <v>0</v>
      </c>
      <c r="L120" s="108">
        <v>0</v>
      </c>
      <c r="M120" s="108">
        <f t="shared" ref="M120" si="305">(K120+J120+L120)/D120</f>
        <v>0.5</v>
      </c>
      <c r="N120" s="109">
        <f t="shared" ref="N120" si="306">M120*D120</f>
        <v>2500</v>
      </c>
    </row>
    <row r="121" spans="1:14" s="79" customFormat="1" ht="13.5" customHeight="1">
      <c r="A121" s="138">
        <v>43783</v>
      </c>
      <c r="B121" s="104" t="s">
        <v>4</v>
      </c>
      <c r="C121" s="104" t="s">
        <v>56</v>
      </c>
      <c r="D121" s="105">
        <v>30</v>
      </c>
      <c r="E121" s="104" t="s">
        <v>1</v>
      </c>
      <c r="F121" s="104">
        <v>44790</v>
      </c>
      <c r="G121" s="104">
        <v>44580</v>
      </c>
      <c r="H121" s="104">
        <v>0</v>
      </c>
      <c r="I121" s="106">
        <v>0</v>
      </c>
      <c r="J121" s="107">
        <f t="shared" ref="J121" si="307">(IF(E121="SHORT",F121-G121,IF(E121="LONG",G121-F121)))*D121</f>
        <v>-6300</v>
      </c>
      <c r="K121" s="108">
        <v>0</v>
      </c>
      <c r="L121" s="108">
        <v>0</v>
      </c>
      <c r="M121" s="108">
        <f t="shared" ref="M121" si="308">(K121+J121+L121)/D121</f>
        <v>-210</v>
      </c>
      <c r="N121" s="109">
        <f t="shared" ref="N121" si="309">M121*D121</f>
        <v>-6300</v>
      </c>
    </row>
    <row r="122" spans="1:14" s="79" customFormat="1" ht="13.5" customHeight="1">
      <c r="A122" s="138">
        <v>43783</v>
      </c>
      <c r="B122" s="104" t="s">
        <v>31</v>
      </c>
      <c r="C122" s="104" t="s">
        <v>53</v>
      </c>
      <c r="D122" s="105">
        <v>100</v>
      </c>
      <c r="E122" s="104" t="s">
        <v>1</v>
      </c>
      <c r="F122" s="104">
        <v>4140</v>
      </c>
      <c r="G122" s="104">
        <v>4170</v>
      </c>
      <c r="H122" s="104">
        <v>0</v>
      </c>
      <c r="I122" s="106">
        <v>0</v>
      </c>
      <c r="J122" s="107">
        <f t="shared" ref="J122" si="310">(IF(E122="SHORT",F122-G122,IF(E122="LONG",G122-F122)))*D122</f>
        <v>3000</v>
      </c>
      <c r="K122" s="108">
        <v>0</v>
      </c>
      <c r="L122" s="108">
        <v>0</v>
      </c>
      <c r="M122" s="108">
        <f t="shared" ref="M122" si="311">(K122+J122+L122)/D122</f>
        <v>30</v>
      </c>
      <c r="N122" s="109">
        <f t="shared" ref="N122" si="312">M122*D122</f>
        <v>3000</v>
      </c>
    </row>
    <row r="123" spans="1:14" s="79" customFormat="1" ht="13.5" customHeight="1">
      <c r="A123" s="138">
        <v>43782</v>
      </c>
      <c r="B123" s="104" t="s">
        <v>0</v>
      </c>
      <c r="C123" s="104" t="s">
        <v>56</v>
      </c>
      <c r="D123" s="105">
        <v>100</v>
      </c>
      <c r="E123" s="104" t="s">
        <v>1</v>
      </c>
      <c r="F123" s="104">
        <v>38120</v>
      </c>
      <c r="G123" s="104">
        <v>38020</v>
      </c>
      <c r="H123" s="104">
        <v>0</v>
      </c>
      <c r="I123" s="106">
        <v>0</v>
      </c>
      <c r="J123" s="107">
        <f t="shared" ref="J123" si="313">(IF(E123="SHORT",F123-G123,IF(E123="LONG",G123-F123)))*D123</f>
        <v>-10000</v>
      </c>
      <c r="K123" s="108">
        <v>0</v>
      </c>
      <c r="L123" s="108">
        <v>0</v>
      </c>
      <c r="M123" s="108">
        <f t="shared" ref="M123" si="314">(K123+J123+L123)/D123</f>
        <v>-100</v>
      </c>
      <c r="N123" s="109">
        <f t="shared" ref="N123" si="315">M123*D123</f>
        <v>-10000</v>
      </c>
    </row>
    <row r="124" spans="1:14" s="79" customFormat="1" ht="13.5" customHeight="1">
      <c r="A124" s="138">
        <v>43782</v>
      </c>
      <c r="B124" s="104" t="s">
        <v>5</v>
      </c>
      <c r="C124" s="104" t="s">
        <v>55</v>
      </c>
      <c r="D124" s="105">
        <v>5000</v>
      </c>
      <c r="E124" s="104" t="s">
        <v>1</v>
      </c>
      <c r="F124" s="104">
        <v>194.3</v>
      </c>
      <c r="G124" s="104">
        <v>193.75</v>
      </c>
      <c r="H124" s="104">
        <v>0</v>
      </c>
      <c r="I124" s="106">
        <v>0</v>
      </c>
      <c r="J124" s="107">
        <f t="shared" ref="J124" si="316">(IF(E124="SHORT",F124-G124,IF(E124="LONG",G124-F124)))*D124</f>
        <v>-2750.0000000000568</v>
      </c>
      <c r="K124" s="108">
        <v>0</v>
      </c>
      <c r="L124" s="108">
        <v>0</v>
      </c>
      <c r="M124" s="108">
        <f t="shared" ref="M124" si="317">(K124+J124+L124)/D124</f>
        <v>-0.55000000000001137</v>
      </c>
      <c r="N124" s="109">
        <f t="shared" ref="N124" si="318">M124*D124</f>
        <v>-2750.0000000000568</v>
      </c>
    </row>
    <row r="125" spans="1:14" s="79" customFormat="1" ht="13.5" customHeight="1">
      <c r="A125" s="138">
        <v>43782</v>
      </c>
      <c r="B125" s="104" t="s">
        <v>4</v>
      </c>
      <c r="C125" s="104" t="s">
        <v>56</v>
      </c>
      <c r="D125" s="105">
        <v>30</v>
      </c>
      <c r="E125" s="104" t="s">
        <v>2</v>
      </c>
      <c r="F125" s="104">
        <v>44500</v>
      </c>
      <c r="G125" s="104">
        <v>44570</v>
      </c>
      <c r="H125" s="104">
        <v>0</v>
      </c>
      <c r="I125" s="106">
        <v>0</v>
      </c>
      <c r="J125" s="107">
        <f t="shared" ref="J125" si="319">(IF(E125="SHORT",F125-G125,IF(E125="LONG",G125-F125)))*D125</f>
        <v>-2100</v>
      </c>
      <c r="K125" s="108">
        <v>0</v>
      </c>
      <c r="L125" s="108">
        <v>0</v>
      </c>
      <c r="M125" s="108">
        <f t="shared" ref="M125" si="320">(K125+J125+L125)/D125</f>
        <v>-70</v>
      </c>
      <c r="N125" s="109">
        <f t="shared" ref="N125" si="321">M125*D125</f>
        <v>-2100</v>
      </c>
    </row>
    <row r="126" spans="1:14" s="79" customFormat="1" ht="13.5" customHeight="1">
      <c r="A126" s="138">
        <v>43782</v>
      </c>
      <c r="B126" s="104" t="s">
        <v>31</v>
      </c>
      <c r="C126" s="104" t="s">
        <v>53</v>
      </c>
      <c r="D126" s="105">
        <v>100</v>
      </c>
      <c r="E126" s="104" t="s">
        <v>1</v>
      </c>
      <c r="F126" s="104">
        <v>4075</v>
      </c>
      <c r="G126" s="104">
        <v>4100</v>
      </c>
      <c r="H126" s="104">
        <v>4130</v>
      </c>
      <c r="I126" s="106">
        <v>0</v>
      </c>
      <c r="J126" s="107">
        <f t="shared" ref="J126" si="322">(IF(E126="SHORT",F126-G126,IF(E126="LONG",G126-F126)))*D126</f>
        <v>2500</v>
      </c>
      <c r="K126" s="108">
        <f>(IF(E126="SHORT",IF(H126="",0,G126-H126),IF(E126="LONG",IF(H126="",0,H126-G126))))*D126</f>
        <v>3000</v>
      </c>
      <c r="L126" s="108">
        <v>0</v>
      </c>
      <c r="M126" s="108">
        <f t="shared" ref="M126" si="323">(K126+J126+L126)/D126</f>
        <v>55</v>
      </c>
      <c r="N126" s="109">
        <f t="shared" ref="N126" si="324">M126*D126</f>
        <v>5500</v>
      </c>
    </row>
    <row r="127" spans="1:14" s="79" customFormat="1" ht="13.5" customHeight="1">
      <c r="A127" s="138">
        <v>43780</v>
      </c>
      <c r="B127" s="104" t="s">
        <v>31</v>
      </c>
      <c r="C127" s="104" t="s">
        <v>53</v>
      </c>
      <c r="D127" s="105">
        <v>100</v>
      </c>
      <c r="E127" s="104" t="s">
        <v>1</v>
      </c>
      <c r="F127" s="104">
        <v>4050</v>
      </c>
      <c r="G127" s="104">
        <v>4020</v>
      </c>
      <c r="H127" s="104">
        <v>0</v>
      </c>
      <c r="I127" s="106">
        <v>0</v>
      </c>
      <c r="J127" s="107">
        <f t="shared" ref="J127" si="325">(IF(E127="SHORT",F127-G127,IF(E127="LONG",G127-F127)))*D127</f>
        <v>-3000</v>
      </c>
      <c r="K127" s="108">
        <v>0</v>
      </c>
      <c r="L127" s="108">
        <v>0</v>
      </c>
      <c r="M127" s="108">
        <f t="shared" ref="M127" si="326">(K127+J127+L127)/D127</f>
        <v>-30</v>
      </c>
      <c r="N127" s="109">
        <f t="shared" ref="N127" si="327">M127*D127</f>
        <v>-3000</v>
      </c>
    </row>
    <row r="128" spans="1:14" s="79" customFormat="1" ht="13.5" customHeight="1">
      <c r="A128" s="138">
        <v>43780</v>
      </c>
      <c r="B128" s="104" t="s">
        <v>4</v>
      </c>
      <c r="C128" s="104" t="s">
        <v>56</v>
      </c>
      <c r="D128" s="105">
        <v>30</v>
      </c>
      <c r="E128" s="104" t="s">
        <v>2</v>
      </c>
      <c r="F128" s="104">
        <v>43950</v>
      </c>
      <c r="G128" s="104">
        <v>44150</v>
      </c>
      <c r="H128" s="104">
        <v>0</v>
      </c>
      <c r="I128" s="106">
        <v>0</v>
      </c>
      <c r="J128" s="107">
        <f t="shared" ref="J128" si="328">(IF(E128="SHORT",F128-G128,IF(E128="LONG",G128-F128)))*D128</f>
        <v>-6000</v>
      </c>
      <c r="K128" s="108">
        <v>0</v>
      </c>
      <c r="L128" s="108">
        <v>0</v>
      </c>
      <c r="M128" s="108">
        <f t="shared" ref="M128" si="329">(K128+J128+L128)/D128</f>
        <v>-200</v>
      </c>
      <c r="N128" s="109">
        <f t="shared" ref="N128" si="330">M128*D128</f>
        <v>-6000</v>
      </c>
    </row>
    <row r="129" spans="1:14" s="79" customFormat="1" ht="13.5" customHeight="1">
      <c r="A129" s="138">
        <v>43780</v>
      </c>
      <c r="B129" s="104" t="s">
        <v>5</v>
      </c>
      <c r="C129" s="104" t="s">
        <v>55</v>
      </c>
      <c r="D129" s="105">
        <v>5000</v>
      </c>
      <c r="E129" s="104" t="s">
        <v>1</v>
      </c>
      <c r="F129" s="104">
        <v>195</v>
      </c>
      <c r="G129" s="104">
        <v>195.7</v>
      </c>
      <c r="H129" s="104">
        <v>0</v>
      </c>
      <c r="I129" s="106">
        <v>0</v>
      </c>
      <c r="J129" s="107">
        <f t="shared" ref="J129" si="331">(IF(E129="SHORT",F129-G129,IF(E129="LONG",G129-F129)))*D129</f>
        <v>3499.9999999999432</v>
      </c>
      <c r="K129" s="108">
        <v>0</v>
      </c>
      <c r="L129" s="108">
        <v>0</v>
      </c>
      <c r="M129" s="108">
        <f t="shared" ref="M129" si="332">(K129+J129+L129)/D129</f>
        <v>0.69999999999998863</v>
      </c>
      <c r="N129" s="109">
        <f t="shared" ref="N129" si="333">M129*D129</f>
        <v>3499.9999999999432</v>
      </c>
    </row>
    <row r="130" spans="1:14" s="79" customFormat="1" ht="13.5" customHeight="1">
      <c r="A130" s="138">
        <v>43780</v>
      </c>
      <c r="B130" s="104" t="s">
        <v>0</v>
      </c>
      <c r="C130" s="104" t="s">
        <v>56</v>
      </c>
      <c r="D130" s="105">
        <v>100</v>
      </c>
      <c r="E130" s="104" t="s">
        <v>2</v>
      </c>
      <c r="F130" s="104">
        <v>37800</v>
      </c>
      <c r="G130" s="104">
        <v>37700</v>
      </c>
      <c r="H130" s="104">
        <v>37600</v>
      </c>
      <c r="I130" s="106">
        <v>0</v>
      </c>
      <c r="J130" s="107">
        <f t="shared" ref="J130" si="334">(IF(E130="SHORT",F130-G130,IF(E130="LONG",G130-F130)))*D130</f>
        <v>10000</v>
      </c>
      <c r="K130" s="108">
        <f>(IF(E130="SHORT",IF(H130="",0,G130-H130),IF(E130="LONG",IF(H130="",0,H130-G130))))*D130</f>
        <v>10000</v>
      </c>
      <c r="L130" s="108">
        <v>0</v>
      </c>
      <c r="M130" s="108">
        <f t="shared" ref="M130" si="335">(K130+J130+L130)/D130</f>
        <v>200</v>
      </c>
      <c r="N130" s="109">
        <f t="shared" ref="N130" si="336">M130*D130</f>
        <v>20000</v>
      </c>
    </row>
    <row r="131" spans="1:14" s="79" customFormat="1" ht="13.5" customHeight="1">
      <c r="A131" s="138">
        <v>43776</v>
      </c>
      <c r="B131" s="104" t="s">
        <v>31</v>
      </c>
      <c r="C131" s="104" t="s">
        <v>53</v>
      </c>
      <c r="D131" s="105">
        <v>30</v>
      </c>
      <c r="E131" s="104" t="s">
        <v>1</v>
      </c>
      <c r="F131" s="104">
        <v>4058</v>
      </c>
      <c r="G131" s="104">
        <v>4078</v>
      </c>
      <c r="H131" s="104">
        <v>0</v>
      </c>
      <c r="I131" s="106">
        <v>0</v>
      </c>
      <c r="J131" s="107">
        <f t="shared" ref="J131" si="337">(IF(E131="SHORT",F131-G131,IF(E131="LONG",G131-F131)))*D131</f>
        <v>600</v>
      </c>
      <c r="K131" s="108">
        <v>0</v>
      </c>
      <c r="L131" s="108">
        <v>0</v>
      </c>
      <c r="M131" s="108">
        <f t="shared" ref="M131" si="338">(K131+J131+L131)/D131</f>
        <v>20</v>
      </c>
      <c r="N131" s="109">
        <f t="shared" ref="N131" si="339">M131*D131</f>
        <v>600</v>
      </c>
    </row>
    <row r="132" spans="1:14" s="79" customFormat="1" ht="13.5" customHeight="1">
      <c r="A132" s="138">
        <v>43776</v>
      </c>
      <c r="B132" s="104" t="s">
        <v>0</v>
      </c>
      <c r="C132" s="104" t="s">
        <v>56</v>
      </c>
      <c r="D132" s="105">
        <v>100</v>
      </c>
      <c r="E132" s="104" t="s">
        <v>2</v>
      </c>
      <c r="F132" s="104">
        <v>38000</v>
      </c>
      <c r="G132" s="104">
        <v>37900</v>
      </c>
      <c r="H132" s="104">
        <v>37800</v>
      </c>
      <c r="I132" s="106">
        <v>0</v>
      </c>
      <c r="J132" s="107">
        <f t="shared" ref="J132" si="340">(IF(E132="SHORT",F132-G132,IF(E132="LONG",G132-F132)))*D132</f>
        <v>10000</v>
      </c>
      <c r="K132" s="108">
        <f>(IF(E132="SHORT",IF(H132="",0,G132-H132),IF(E132="LONG",IF(H132="",0,H132-G132))))*D132</f>
        <v>10000</v>
      </c>
      <c r="L132" s="108">
        <v>0</v>
      </c>
      <c r="M132" s="108">
        <f t="shared" ref="M132" si="341">(K132+J132+L132)/D132</f>
        <v>200</v>
      </c>
      <c r="N132" s="109">
        <f t="shared" ref="N132" si="342">M132*D132</f>
        <v>20000</v>
      </c>
    </row>
    <row r="133" spans="1:14" s="79" customFormat="1" ht="13.5" customHeight="1">
      <c r="A133" s="138">
        <v>43776</v>
      </c>
      <c r="B133" s="104" t="s">
        <v>4</v>
      </c>
      <c r="C133" s="104" t="s">
        <v>56</v>
      </c>
      <c r="D133" s="105">
        <v>30</v>
      </c>
      <c r="E133" s="104" t="s">
        <v>2</v>
      </c>
      <c r="F133" s="104">
        <v>45450</v>
      </c>
      <c r="G133" s="104">
        <v>45250</v>
      </c>
      <c r="H133" s="104">
        <v>45100</v>
      </c>
      <c r="I133" s="106">
        <v>0</v>
      </c>
      <c r="J133" s="107">
        <f t="shared" ref="J133" si="343">(IF(E133="SHORT",F133-G133,IF(E133="LONG",G133-F133)))*D133</f>
        <v>6000</v>
      </c>
      <c r="K133" s="108">
        <f>(IF(E133="SHORT",IF(H133="",0,G133-H133),IF(E133="LONG",IF(H133="",0,H133-G133))))*D133</f>
        <v>4500</v>
      </c>
      <c r="L133" s="108">
        <v>0</v>
      </c>
      <c r="M133" s="108">
        <f t="shared" ref="M133" si="344">(K133+J133+L133)/D133</f>
        <v>350</v>
      </c>
      <c r="N133" s="109">
        <f t="shared" ref="N133" si="345">M133*D133</f>
        <v>10500</v>
      </c>
    </row>
    <row r="134" spans="1:14" s="79" customFormat="1" ht="13.5" customHeight="1">
      <c r="A134" s="138">
        <v>43776</v>
      </c>
      <c r="B134" s="104" t="s">
        <v>5</v>
      </c>
      <c r="C134" s="104" t="s">
        <v>55</v>
      </c>
      <c r="D134" s="105">
        <v>5000</v>
      </c>
      <c r="E134" s="104" t="s">
        <v>1</v>
      </c>
      <c r="F134" s="104">
        <v>190.5</v>
      </c>
      <c r="G134" s="104">
        <v>191.25</v>
      </c>
      <c r="H134" s="104">
        <v>192</v>
      </c>
      <c r="I134" s="106">
        <v>0</v>
      </c>
      <c r="J134" s="107">
        <f t="shared" ref="J134" si="346">(IF(E134="SHORT",F134-G134,IF(E134="LONG",G134-F134)))*D134</f>
        <v>3750</v>
      </c>
      <c r="K134" s="108">
        <f>(IF(E134="SHORT",IF(H134="",0,G134-H134),IF(E134="LONG",IF(H134="",0,H134-G134))))*D134</f>
        <v>3750</v>
      </c>
      <c r="L134" s="108">
        <v>0</v>
      </c>
      <c r="M134" s="108">
        <f t="shared" ref="M134" si="347">(K134+J134+L134)/D134</f>
        <v>1.5</v>
      </c>
      <c r="N134" s="109">
        <f t="shared" ref="N134" si="348">M134*D134</f>
        <v>7500</v>
      </c>
    </row>
    <row r="135" spans="1:14" s="79" customFormat="1" ht="13.5" customHeight="1">
      <c r="A135" s="138">
        <v>43775</v>
      </c>
      <c r="B135" s="104" t="s">
        <v>5</v>
      </c>
      <c r="C135" s="104" t="s">
        <v>55</v>
      </c>
      <c r="D135" s="105">
        <v>5000</v>
      </c>
      <c r="E135" s="104" t="s">
        <v>1</v>
      </c>
      <c r="F135" s="104">
        <v>190</v>
      </c>
      <c r="G135" s="104">
        <v>190.6</v>
      </c>
      <c r="H135" s="104">
        <v>0</v>
      </c>
      <c r="I135" s="106">
        <v>0</v>
      </c>
      <c r="J135" s="107">
        <f t="shared" ref="J135" si="349">(IF(E135="SHORT",F135-G135,IF(E135="LONG",G135-F135)))*D135</f>
        <v>2999.9999999999718</v>
      </c>
      <c r="K135" s="108">
        <v>0</v>
      </c>
      <c r="L135" s="108">
        <v>0</v>
      </c>
      <c r="M135" s="108">
        <f t="shared" ref="M135" si="350">(K135+J135+L135)/D135</f>
        <v>0.59999999999999432</v>
      </c>
      <c r="N135" s="109">
        <f t="shared" ref="N135" si="351">M135*D135</f>
        <v>2999.9999999999718</v>
      </c>
    </row>
    <row r="136" spans="1:14" s="79" customFormat="1" ht="13.5" customHeight="1">
      <c r="A136" s="138">
        <v>43774</v>
      </c>
      <c r="B136" s="104" t="s">
        <v>0</v>
      </c>
      <c r="C136" s="104" t="s">
        <v>56</v>
      </c>
      <c r="D136" s="105">
        <v>100</v>
      </c>
      <c r="E136" s="104" t="s">
        <v>2</v>
      </c>
      <c r="F136" s="104">
        <v>38300</v>
      </c>
      <c r="G136" s="104">
        <v>38220</v>
      </c>
      <c r="H136" s="104">
        <v>38120</v>
      </c>
      <c r="I136" s="106">
        <v>0</v>
      </c>
      <c r="J136" s="107">
        <f t="shared" ref="J136" si="352">(IF(E136="SHORT",F136-G136,IF(E136="LONG",G136-F136)))*D136</f>
        <v>8000</v>
      </c>
      <c r="K136" s="108">
        <f>(IF(E136="SHORT",IF(H136="",0,G136-H136),IF(E136="LONG",IF(H136="",0,H136-G136))))*D136</f>
        <v>10000</v>
      </c>
      <c r="L136" s="108">
        <v>0</v>
      </c>
      <c r="M136" s="108">
        <f t="shared" ref="M136" si="353">(K136+J136+L136)/D136</f>
        <v>180</v>
      </c>
      <c r="N136" s="109">
        <f t="shared" ref="N136" si="354">M136*D136</f>
        <v>18000</v>
      </c>
    </row>
    <row r="137" spans="1:14" s="79" customFormat="1" ht="13.5" customHeight="1">
      <c r="A137" s="138">
        <v>43774</v>
      </c>
      <c r="B137" s="104" t="s">
        <v>5</v>
      </c>
      <c r="C137" s="104" t="s">
        <v>55</v>
      </c>
      <c r="D137" s="105">
        <v>5000</v>
      </c>
      <c r="E137" s="104" t="s">
        <v>1</v>
      </c>
      <c r="F137" s="104">
        <v>192</v>
      </c>
      <c r="G137" s="104">
        <v>192.6</v>
      </c>
      <c r="H137" s="104">
        <v>0</v>
      </c>
      <c r="I137" s="106">
        <v>0</v>
      </c>
      <c r="J137" s="107">
        <f t="shared" ref="J137" si="355">(IF(E137="SHORT",F137-G137,IF(E137="LONG",G137-F137)))*D137</f>
        <v>2999.9999999999718</v>
      </c>
      <c r="K137" s="108">
        <v>0</v>
      </c>
      <c r="L137" s="108">
        <v>0</v>
      </c>
      <c r="M137" s="108">
        <f t="shared" ref="M137" si="356">(K137+J137+L137)/D137</f>
        <v>0.59999999999999432</v>
      </c>
      <c r="N137" s="109">
        <f t="shared" ref="N137" si="357">M137*D137</f>
        <v>2999.9999999999718</v>
      </c>
    </row>
    <row r="138" spans="1:14" s="79" customFormat="1" ht="13.5" customHeight="1">
      <c r="A138" s="138">
        <v>43773</v>
      </c>
      <c r="B138" s="104" t="s">
        <v>4</v>
      </c>
      <c r="C138" s="104" t="s">
        <v>56</v>
      </c>
      <c r="D138" s="105">
        <v>30</v>
      </c>
      <c r="E138" s="104" t="s">
        <v>1</v>
      </c>
      <c r="F138" s="104">
        <v>46750</v>
      </c>
      <c r="G138" s="104">
        <v>46900</v>
      </c>
      <c r="H138" s="104">
        <v>0</v>
      </c>
      <c r="I138" s="106">
        <v>0</v>
      </c>
      <c r="J138" s="107">
        <f t="shared" ref="J138" si="358">(IF(E138="SHORT",F138-G138,IF(E138="LONG",G138-F138)))*D138</f>
        <v>4500</v>
      </c>
      <c r="K138" s="108">
        <v>0</v>
      </c>
      <c r="L138" s="108">
        <v>0</v>
      </c>
      <c r="M138" s="108">
        <f t="shared" ref="M138" si="359">(K138+J138+L138)/D138</f>
        <v>150</v>
      </c>
      <c r="N138" s="109">
        <f t="shared" ref="N138" si="360">M138*D138</f>
        <v>4500</v>
      </c>
    </row>
    <row r="139" spans="1:14" s="79" customFormat="1" ht="13.5" customHeight="1">
      <c r="A139" s="138">
        <v>43773</v>
      </c>
      <c r="B139" s="104" t="s">
        <v>5</v>
      </c>
      <c r="C139" s="104" t="s">
        <v>55</v>
      </c>
      <c r="D139" s="105">
        <v>5000</v>
      </c>
      <c r="E139" s="104" t="s">
        <v>1</v>
      </c>
      <c r="F139" s="104">
        <v>190.75</v>
      </c>
      <c r="G139" s="104">
        <v>191.5</v>
      </c>
      <c r="H139" s="104">
        <v>0</v>
      </c>
      <c r="I139" s="106">
        <v>0</v>
      </c>
      <c r="J139" s="107">
        <f t="shared" ref="J139" si="361">(IF(E139="SHORT",F139-G139,IF(E139="LONG",G139-F139)))*D139</f>
        <v>3750</v>
      </c>
      <c r="K139" s="108">
        <v>0</v>
      </c>
      <c r="L139" s="108">
        <v>0</v>
      </c>
      <c r="M139" s="108">
        <f t="shared" ref="M139" si="362">(K139+J139+L139)/D139</f>
        <v>0.75</v>
      </c>
      <c r="N139" s="109">
        <f t="shared" ref="N139" si="363">M139*D139</f>
        <v>3750</v>
      </c>
    </row>
    <row r="140" spans="1:14" s="79" customFormat="1" ht="13.5" customHeight="1">
      <c r="A140" s="138">
        <v>43773</v>
      </c>
      <c r="B140" s="104" t="s">
        <v>31</v>
      </c>
      <c r="C140" s="104" t="s">
        <v>53</v>
      </c>
      <c r="D140" s="105">
        <v>100</v>
      </c>
      <c r="E140" s="104" t="s">
        <v>1</v>
      </c>
      <c r="F140" s="104">
        <v>3985</v>
      </c>
      <c r="G140" s="104">
        <v>4010</v>
      </c>
      <c r="H140" s="104">
        <v>4030</v>
      </c>
      <c r="I140" s="106">
        <v>0</v>
      </c>
      <c r="J140" s="107">
        <f t="shared" ref="J140" si="364">(IF(E140="SHORT",F140-G140,IF(E140="LONG",G140-F140)))*D140</f>
        <v>2500</v>
      </c>
      <c r="K140" s="108">
        <f>(IF(E140="SHORT",IF(H140="",0,G140-H140),IF(E140="LONG",IF(H140="",0,H140-G140))))*D140</f>
        <v>2000</v>
      </c>
      <c r="L140" s="108">
        <v>0</v>
      </c>
      <c r="M140" s="108">
        <f t="shared" ref="M140" si="365">(K140+J140+L140)/D140</f>
        <v>45</v>
      </c>
      <c r="N140" s="109">
        <f t="shared" ref="N140" si="366">M140*D140</f>
        <v>4500</v>
      </c>
    </row>
    <row r="141" spans="1:14" s="79" customFormat="1" ht="13.5" customHeight="1">
      <c r="A141" s="138">
        <v>43770</v>
      </c>
      <c r="B141" s="104" t="s">
        <v>4</v>
      </c>
      <c r="C141" s="104" t="s">
        <v>56</v>
      </c>
      <c r="D141" s="105">
        <v>30</v>
      </c>
      <c r="E141" s="104" t="s">
        <v>1</v>
      </c>
      <c r="F141" s="104">
        <v>46350</v>
      </c>
      <c r="G141" s="104">
        <v>46350</v>
      </c>
      <c r="H141" s="104">
        <v>0</v>
      </c>
      <c r="I141" s="106">
        <v>0</v>
      </c>
      <c r="J141" s="107">
        <f t="shared" ref="J141" si="367">(IF(E141="SHORT",F141-G141,IF(E141="LONG",G141-F141)))*D141</f>
        <v>0</v>
      </c>
      <c r="K141" s="108">
        <v>0</v>
      </c>
      <c r="L141" s="108">
        <v>0</v>
      </c>
      <c r="M141" s="108">
        <f t="shared" ref="M141" si="368">(K141+J141+L141)/D141</f>
        <v>0</v>
      </c>
      <c r="N141" s="109">
        <f t="shared" ref="N141" si="369">M141*D141</f>
        <v>0</v>
      </c>
    </row>
    <row r="142" spans="1:14" s="79" customFormat="1" ht="13.5" customHeight="1">
      <c r="A142" s="138">
        <v>43770</v>
      </c>
      <c r="B142" s="104" t="s">
        <v>31</v>
      </c>
      <c r="C142" s="104" t="s">
        <v>53</v>
      </c>
      <c r="D142" s="105">
        <v>100</v>
      </c>
      <c r="E142" s="104" t="s">
        <v>1</v>
      </c>
      <c r="F142" s="104">
        <v>3890</v>
      </c>
      <c r="G142" s="104">
        <v>3920</v>
      </c>
      <c r="H142" s="104">
        <v>0</v>
      </c>
      <c r="I142" s="106">
        <v>0</v>
      </c>
      <c r="J142" s="107">
        <f t="shared" ref="J142:J145" si="370">(IF(E142="SHORT",F142-G142,IF(E142="LONG",G142-F142)))*D142</f>
        <v>3000</v>
      </c>
      <c r="K142" s="108">
        <v>0</v>
      </c>
      <c r="L142" s="108">
        <v>0</v>
      </c>
      <c r="M142" s="108">
        <f t="shared" ref="M142" si="371">(K142+J142+L142)/D142</f>
        <v>30</v>
      </c>
      <c r="N142" s="109">
        <f t="shared" ref="N142" si="372">M142*D142</f>
        <v>3000</v>
      </c>
    </row>
    <row r="143" spans="1:14" s="79" customFormat="1" ht="13.5" customHeight="1">
      <c r="A143" s="110"/>
      <c r="B143" s="111"/>
      <c r="C143" s="111"/>
      <c r="D143" s="112"/>
      <c r="E143" s="111"/>
      <c r="F143" s="111"/>
      <c r="G143" s="111"/>
      <c r="H143" s="111"/>
      <c r="I143" s="130" t="s">
        <v>97</v>
      </c>
      <c r="J143" s="131">
        <f>SUM(J88:J142)</f>
        <v>134649.99999999988</v>
      </c>
      <c r="K143" s="131"/>
      <c r="L143" s="131"/>
      <c r="M143" s="131" t="s">
        <v>22</v>
      </c>
      <c r="N143" s="131">
        <f>SUM(N95:N142)</f>
        <v>139699.99999999988</v>
      </c>
    </row>
    <row r="144" spans="1:14" s="79" customFormat="1" ht="13.5" customHeight="1">
      <c r="A144" s="110"/>
      <c r="B144" s="111"/>
      <c r="C144" s="111"/>
      <c r="D144" s="112"/>
      <c r="E144" s="111"/>
      <c r="F144" s="111"/>
      <c r="G144" s="132">
        <v>43739</v>
      </c>
      <c r="H144" s="111"/>
      <c r="I144" s="113"/>
      <c r="J144" s="114"/>
      <c r="K144" s="115"/>
      <c r="L144" s="115"/>
      <c r="M144" s="115"/>
      <c r="N144" s="116"/>
    </row>
    <row r="145" spans="1:14" s="79" customFormat="1" ht="13.5" customHeight="1">
      <c r="A145" s="138">
        <v>43769</v>
      </c>
      <c r="B145" s="104" t="s">
        <v>0</v>
      </c>
      <c r="C145" s="104" t="s">
        <v>56</v>
      </c>
      <c r="D145" s="105">
        <v>100</v>
      </c>
      <c r="E145" s="104" t="s">
        <v>2</v>
      </c>
      <c r="F145" s="104">
        <v>38400</v>
      </c>
      <c r="G145" s="104">
        <v>38500</v>
      </c>
      <c r="H145" s="104">
        <v>0</v>
      </c>
      <c r="I145" s="106">
        <v>0</v>
      </c>
      <c r="J145" s="107">
        <f t="shared" si="370"/>
        <v>-10000</v>
      </c>
      <c r="K145" s="108">
        <v>0</v>
      </c>
      <c r="L145" s="108">
        <v>0</v>
      </c>
      <c r="M145" s="108">
        <f t="shared" ref="M145" si="373">(K145+J145+L145)/D145</f>
        <v>-100</v>
      </c>
      <c r="N145" s="109">
        <f t="shared" ref="N145" si="374">M145*D145</f>
        <v>-10000</v>
      </c>
    </row>
    <row r="146" spans="1:14" s="79" customFormat="1" ht="13.5" customHeight="1">
      <c r="A146" s="138">
        <v>43768</v>
      </c>
      <c r="B146" s="104" t="s">
        <v>31</v>
      </c>
      <c r="C146" s="104" t="s">
        <v>53</v>
      </c>
      <c r="D146" s="105">
        <v>100</v>
      </c>
      <c r="E146" s="104" t="s">
        <v>2</v>
      </c>
      <c r="F146" s="104">
        <v>3920</v>
      </c>
      <c r="G146" s="104">
        <v>3890</v>
      </c>
      <c r="H146" s="104">
        <v>0</v>
      </c>
      <c r="I146" s="106">
        <v>0</v>
      </c>
      <c r="J146" s="107">
        <f t="shared" ref="J146" si="375">(IF(E146="SHORT",F146-G146,IF(E146="LONG",G146-F146)))*D146</f>
        <v>3000</v>
      </c>
      <c r="K146" s="108">
        <v>0</v>
      </c>
      <c r="L146" s="108">
        <v>0</v>
      </c>
      <c r="M146" s="108">
        <f t="shared" ref="M146" si="376">(K146+J146+L146)/D146</f>
        <v>30</v>
      </c>
      <c r="N146" s="109">
        <f t="shared" ref="N146" si="377">M146*D146</f>
        <v>3000</v>
      </c>
    </row>
    <row r="147" spans="1:14" s="79" customFormat="1" ht="13.5" customHeight="1">
      <c r="A147" s="138">
        <v>43768</v>
      </c>
      <c r="B147" s="104" t="s">
        <v>4</v>
      </c>
      <c r="C147" s="104" t="s">
        <v>56</v>
      </c>
      <c r="D147" s="105">
        <v>30</v>
      </c>
      <c r="E147" s="104" t="s">
        <v>1</v>
      </c>
      <c r="F147" s="104">
        <v>46200</v>
      </c>
      <c r="G147" s="104">
        <v>46300</v>
      </c>
      <c r="H147" s="104">
        <v>0</v>
      </c>
      <c r="I147" s="106">
        <v>0</v>
      </c>
      <c r="J147" s="107">
        <f t="shared" ref="J147" si="378">(IF(E147="SHORT",F147-G147,IF(E147="LONG",G147-F147)))*D147</f>
        <v>3000</v>
      </c>
      <c r="K147" s="108">
        <v>0</v>
      </c>
      <c r="L147" s="108">
        <v>0</v>
      </c>
      <c r="M147" s="108">
        <f t="shared" ref="M147" si="379">(K147+J147+L147)/D147</f>
        <v>100</v>
      </c>
      <c r="N147" s="109">
        <f t="shared" ref="N147" si="380">M147*D147</f>
        <v>3000</v>
      </c>
    </row>
    <row r="148" spans="1:14" s="79" customFormat="1" ht="13.5" customHeight="1">
      <c r="A148" s="138">
        <v>43768</v>
      </c>
      <c r="B148" s="104" t="s">
        <v>0</v>
      </c>
      <c r="C148" s="104" t="s">
        <v>56</v>
      </c>
      <c r="D148" s="105">
        <v>100</v>
      </c>
      <c r="E148" s="104" t="s">
        <v>1</v>
      </c>
      <c r="F148" s="104">
        <v>37970</v>
      </c>
      <c r="G148" s="104">
        <v>38040</v>
      </c>
      <c r="H148" s="104">
        <v>0</v>
      </c>
      <c r="I148" s="106">
        <v>0</v>
      </c>
      <c r="J148" s="107">
        <f t="shared" ref="J148" si="381">(IF(E148="SHORT",F148-G148,IF(E148="LONG",G148-F148)))*D148</f>
        <v>7000</v>
      </c>
      <c r="K148" s="108">
        <v>0</v>
      </c>
      <c r="L148" s="108">
        <v>0</v>
      </c>
      <c r="M148" s="108">
        <f t="shared" ref="M148" si="382">(K148+J148+L148)/D148</f>
        <v>70</v>
      </c>
      <c r="N148" s="109">
        <f t="shared" ref="N148" si="383">M148*D148</f>
        <v>7000</v>
      </c>
    </row>
    <row r="149" spans="1:14" s="79" customFormat="1" ht="13.5" customHeight="1">
      <c r="A149" s="138">
        <v>43767</v>
      </c>
      <c r="B149" s="104" t="s">
        <v>31</v>
      </c>
      <c r="C149" s="104" t="s">
        <v>53</v>
      </c>
      <c r="D149" s="105">
        <v>100</v>
      </c>
      <c r="E149" s="104" t="s">
        <v>1</v>
      </c>
      <c r="F149" s="104">
        <v>3930</v>
      </c>
      <c r="G149" s="104">
        <v>3960</v>
      </c>
      <c r="H149" s="104">
        <v>0</v>
      </c>
      <c r="I149" s="106">
        <v>0</v>
      </c>
      <c r="J149" s="107">
        <f t="shared" ref="J149" si="384">(IF(E149="SHORT",F149-G149,IF(E149="LONG",G149-F149)))*D149</f>
        <v>3000</v>
      </c>
      <c r="K149" s="108">
        <v>0</v>
      </c>
      <c r="L149" s="108">
        <v>0</v>
      </c>
      <c r="M149" s="108">
        <f t="shared" ref="M149" si="385">(K149+J149+L149)/D149</f>
        <v>30</v>
      </c>
      <c r="N149" s="109">
        <f t="shared" ref="N149" si="386">M149*D149</f>
        <v>3000</v>
      </c>
    </row>
    <row r="150" spans="1:14" s="79" customFormat="1" ht="13.5" customHeight="1">
      <c r="A150" s="138">
        <v>43767</v>
      </c>
      <c r="B150" s="104" t="s">
        <v>4</v>
      </c>
      <c r="C150" s="104" t="s">
        <v>56</v>
      </c>
      <c r="D150" s="105">
        <v>30</v>
      </c>
      <c r="E150" s="104" t="s">
        <v>2</v>
      </c>
      <c r="F150" s="104">
        <v>46100</v>
      </c>
      <c r="G150" s="104">
        <v>46100</v>
      </c>
      <c r="H150" s="104">
        <v>0</v>
      </c>
      <c r="I150" s="106">
        <v>0</v>
      </c>
      <c r="J150" s="107">
        <f t="shared" ref="J150" si="387">(IF(E150="SHORT",F150-G150,IF(E150="LONG",G150-F150)))*D150</f>
        <v>0</v>
      </c>
      <c r="K150" s="108">
        <v>0</v>
      </c>
      <c r="L150" s="108">
        <v>0</v>
      </c>
      <c r="M150" s="108">
        <f t="shared" ref="M150" si="388">(K150+J150+L150)/D150</f>
        <v>0</v>
      </c>
      <c r="N150" s="109">
        <f t="shared" ref="N150" si="389">M150*D150</f>
        <v>0</v>
      </c>
    </row>
    <row r="151" spans="1:14" s="79" customFormat="1" ht="13.5" customHeight="1">
      <c r="A151" s="138">
        <v>43763</v>
      </c>
      <c r="B151" s="104" t="s">
        <v>0</v>
      </c>
      <c r="C151" s="104" t="s">
        <v>56</v>
      </c>
      <c r="D151" s="105">
        <v>100</v>
      </c>
      <c r="E151" s="104" t="s">
        <v>2</v>
      </c>
      <c r="F151" s="104">
        <v>38300</v>
      </c>
      <c r="G151" s="104">
        <v>38200</v>
      </c>
      <c r="H151" s="104">
        <v>0</v>
      </c>
      <c r="I151" s="106">
        <v>0</v>
      </c>
      <c r="J151" s="107">
        <f t="shared" ref="J151" si="390">(IF(E151="SHORT",F151-G151,IF(E151="LONG",G151-F151)))*D151</f>
        <v>10000</v>
      </c>
      <c r="K151" s="108">
        <v>0</v>
      </c>
      <c r="L151" s="108">
        <v>0</v>
      </c>
      <c r="M151" s="108">
        <f t="shared" ref="M151" si="391">(K151+J151+L151)/D151</f>
        <v>100</v>
      </c>
      <c r="N151" s="109">
        <f t="shared" ref="N151" si="392">M151*D151</f>
        <v>10000</v>
      </c>
    </row>
    <row r="152" spans="1:14" s="79" customFormat="1" ht="13.5" customHeight="1">
      <c r="A152" s="138">
        <v>43762</v>
      </c>
      <c r="B152" s="104" t="s">
        <v>31</v>
      </c>
      <c r="C152" s="104" t="s">
        <v>53</v>
      </c>
      <c r="D152" s="105">
        <v>100</v>
      </c>
      <c r="E152" s="104" t="s">
        <v>1</v>
      </c>
      <c r="F152" s="104">
        <v>3850</v>
      </c>
      <c r="G152" s="104">
        <v>3880</v>
      </c>
      <c r="H152" s="104">
        <v>3920</v>
      </c>
      <c r="I152" s="106">
        <v>0</v>
      </c>
      <c r="J152" s="107">
        <f t="shared" ref="J152" si="393">(IF(E152="SHORT",F152-G152,IF(E152="LONG",G152-F152)))*D152</f>
        <v>3000</v>
      </c>
      <c r="K152" s="108">
        <f>(IF(E152="SHORT",IF(H152="",0,G152-H152),IF(E152="LONG",IF(H152="",0,H152-G152))))*D152</f>
        <v>4000</v>
      </c>
      <c r="L152" s="108">
        <v>0</v>
      </c>
      <c r="M152" s="108">
        <f t="shared" ref="M152" si="394">(K152+J152+L152)/D152</f>
        <v>70</v>
      </c>
      <c r="N152" s="109">
        <f t="shared" ref="N152" si="395">M152*D152</f>
        <v>7000</v>
      </c>
    </row>
    <row r="153" spans="1:14" s="79" customFormat="1" ht="13.5" customHeight="1">
      <c r="A153" s="138">
        <v>43762</v>
      </c>
      <c r="B153" s="104" t="s">
        <v>4</v>
      </c>
      <c r="C153" s="104" t="s">
        <v>56</v>
      </c>
      <c r="D153" s="105">
        <v>30</v>
      </c>
      <c r="E153" s="104" t="s">
        <v>2</v>
      </c>
      <c r="F153" s="104">
        <v>45400</v>
      </c>
      <c r="G153" s="104">
        <v>45270</v>
      </c>
      <c r="H153" s="104">
        <v>0</v>
      </c>
      <c r="I153" s="106">
        <v>0</v>
      </c>
      <c r="J153" s="107">
        <f t="shared" ref="J153" si="396">(IF(E153="SHORT",F153-G153,IF(E153="LONG",G153-F153)))*D153</f>
        <v>3900</v>
      </c>
      <c r="K153" s="108">
        <v>0</v>
      </c>
      <c r="L153" s="108">
        <v>0</v>
      </c>
      <c r="M153" s="108">
        <f t="shared" ref="M153" si="397">(K153+J153+L153)/D153</f>
        <v>130</v>
      </c>
      <c r="N153" s="109">
        <f t="shared" ref="N153" si="398">M153*D153</f>
        <v>3900</v>
      </c>
    </row>
    <row r="154" spans="1:14" s="79" customFormat="1" ht="13.5" customHeight="1">
      <c r="A154" s="138">
        <v>43761</v>
      </c>
      <c r="B154" s="104" t="s">
        <v>0</v>
      </c>
      <c r="C154" s="104" t="s">
        <v>56</v>
      </c>
      <c r="D154" s="105">
        <v>100</v>
      </c>
      <c r="E154" s="104" t="s">
        <v>2</v>
      </c>
      <c r="F154" s="104">
        <v>38050</v>
      </c>
      <c r="G154" s="104">
        <v>37980</v>
      </c>
      <c r="H154" s="104">
        <v>0</v>
      </c>
      <c r="I154" s="106">
        <v>0</v>
      </c>
      <c r="J154" s="107">
        <f t="shared" ref="J154" si="399">(IF(E154="SHORT",F154-G154,IF(E154="LONG",G154-F154)))*D154</f>
        <v>7000</v>
      </c>
      <c r="K154" s="108">
        <v>0</v>
      </c>
      <c r="L154" s="108">
        <v>0</v>
      </c>
      <c r="M154" s="108">
        <f t="shared" ref="M154" si="400">(K154+J154+L154)/D154</f>
        <v>70</v>
      </c>
      <c r="N154" s="109">
        <f t="shared" ref="N154" si="401">M154*D154</f>
        <v>7000</v>
      </c>
    </row>
    <row r="155" spans="1:14" s="79" customFormat="1" ht="13.5" customHeight="1">
      <c r="A155" s="138">
        <v>43760</v>
      </c>
      <c r="B155" s="104" t="s">
        <v>31</v>
      </c>
      <c r="C155" s="104" t="s">
        <v>53</v>
      </c>
      <c r="D155" s="105">
        <v>100</v>
      </c>
      <c r="E155" s="104" t="s">
        <v>1</v>
      </c>
      <c r="F155" s="104">
        <v>3825</v>
      </c>
      <c r="G155" s="104">
        <v>3860</v>
      </c>
      <c r="H155" s="104">
        <v>0</v>
      </c>
      <c r="I155" s="106">
        <v>0</v>
      </c>
      <c r="J155" s="107">
        <f t="shared" ref="J155" si="402">(IF(E155="SHORT",F155-G155,IF(E155="LONG",G155-F155)))*D155</f>
        <v>3500</v>
      </c>
      <c r="K155" s="108">
        <v>0</v>
      </c>
      <c r="L155" s="108">
        <v>0</v>
      </c>
      <c r="M155" s="108">
        <f t="shared" ref="M155" si="403">(K155+J155+L155)/D155</f>
        <v>35</v>
      </c>
      <c r="N155" s="109">
        <f t="shared" ref="N155" si="404">M155*D155</f>
        <v>3500</v>
      </c>
    </row>
    <row r="156" spans="1:14" s="79" customFormat="1" ht="13.5" customHeight="1">
      <c r="A156" s="138">
        <v>43760</v>
      </c>
      <c r="B156" s="104" t="s">
        <v>4</v>
      </c>
      <c r="C156" s="104" t="s">
        <v>56</v>
      </c>
      <c r="D156" s="105">
        <v>30</v>
      </c>
      <c r="E156" s="104" t="s">
        <v>2</v>
      </c>
      <c r="F156" s="104">
        <v>45500</v>
      </c>
      <c r="G156" s="104">
        <v>45350</v>
      </c>
      <c r="H156" s="104">
        <v>0</v>
      </c>
      <c r="I156" s="106">
        <v>0</v>
      </c>
      <c r="J156" s="107">
        <f t="shared" ref="J156" si="405">(IF(E156="SHORT",F156-G156,IF(E156="LONG",G156-F156)))*D156</f>
        <v>4500</v>
      </c>
      <c r="K156" s="108">
        <v>0</v>
      </c>
      <c r="L156" s="108">
        <v>0</v>
      </c>
      <c r="M156" s="108">
        <f t="shared" ref="M156" si="406">(K156+J156+L156)/D156</f>
        <v>150</v>
      </c>
      <c r="N156" s="109">
        <f t="shared" ref="N156" si="407">M156*D156</f>
        <v>4500</v>
      </c>
    </row>
    <row r="157" spans="1:14" s="79" customFormat="1" ht="13.5" customHeight="1">
      <c r="A157" s="138">
        <v>43760</v>
      </c>
      <c r="B157" s="104" t="s">
        <v>0</v>
      </c>
      <c r="C157" s="104" t="s">
        <v>56</v>
      </c>
      <c r="D157" s="105">
        <v>100</v>
      </c>
      <c r="E157" s="104" t="s">
        <v>2</v>
      </c>
      <c r="F157" s="104">
        <v>37900</v>
      </c>
      <c r="G157" s="104">
        <v>37900</v>
      </c>
      <c r="H157" s="104">
        <v>0</v>
      </c>
      <c r="I157" s="106">
        <v>0</v>
      </c>
      <c r="J157" s="107">
        <f t="shared" ref="J157" si="408">(IF(E157="SHORT",F157-G157,IF(E157="LONG",G157-F157)))*D157</f>
        <v>0</v>
      </c>
      <c r="K157" s="108">
        <v>0</v>
      </c>
      <c r="L157" s="108">
        <v>0</v>
      </c>
      <c r="M157" s="108">
        <f t="shared" ref="M157" si="409">(K157+J157+L157)/D157</f>
        <v>0</v>
      </c>
      <c r="N157" s="109">
        <f t="shared" ref="N157" si="410">M157*D157</f>
        <v>0</v>
      </c>
    </row>
    <row r="158" spans="1:14" s="79" customFormat="1" ht="13.5" customHeight="1">
      <c r="A158" s="138">
        <v>43756</v>
      </c>
      <c r="B158" s="104" t="s">
        <v>4</v>
      </c>
      <c r="C158" s="104" t="s">
        <v>56</v>
      </c>
      <c r="D158" s="105">
        <v>30</v>
      </c>
      <c r="E158" s="104" t="s">
        <v>2</v>
      </c>
      <c r="F158" s="104">
        <v>45140</v>
      </c>
      <c r="G158" s="104">
        <v>45350</v>
      </c>
      <c r="H158" s="104">
        <v>0</v>
      </c>
      <c r="I158" s="106">
        <v>0</v>
      </c>
      <c r="J158" s="107">
        <f t="shared" ref="J158" si="411">(IF(E158="SHORT",F158-G158,IF(E158="LONG",G158-F158)))*D158</f>
        <v>-6300</v>
      </c>
      <c r="K158" s="108">
        <v>0</v>
      </c>
      <c r="L158" s="108">
        <v>0</v>
      </c>
      <c r="M158" s="108">
        <f t="shared" ref="M158" si="412">(K158+J158+L158)/D158</f>
        <v>-210</v>
      </c>
      <c r="N158" s="109">
        <f t="shared" ref="N158" si="413">M158*D158</f>
        <v>-6300</v>
      </c>
    </row>
    <row r="159" spans="1:14" s="79" customFormat="1" ht="13.5" customHeight="1">
      <c r="A159" s="138">
        <v>43756</v>
      </c>
      <c r="B159" s="104" t="s">
        <v>5</v>
      </c>
      <c r="C159" s="104" t="s">
        <v>55</v>
      </c>
      <c r="D159" s="105">
        <v>5000</v>
      </c>
      <c r="E159" s="104" t="s">
        <v>1</v>
      </c>
      <c r="F159" s="104">
        <v>186</v>
      </c>
      <c r="G159" s="104">
        <v>186.5</v>
      </c>
      <c r="H159" s="104">
        <v>0</v>
      </c>
      <c r="I159" s="106">
        <v>0</v>
      </c>
      <c r="J159" s="107">
        <f t="shared" ref="J159" si="414">(IF(E159="SHORT",F159-G159,IF(E159="LONG",G159-F159)))*D159</f>
        <v>2500</v>
      </c>
      <c r="K159" s="108">
        <v>0</v>
      </c>
      <c r="L159" s="108">
        <v>0</v>
      </c>
      <c r="M159" s="108">
        <f t="shared" ref="M159" si="415">(K159+J159+L159)/D159</f>
        <v>0.5</v>
      </c>
      <c r="N159" s="109">
        <f t="shared" ref="N159" si="416">M159*D159</f>
        <v>2500</v>
      </c>
    </row>
    <row r="160" spans="1:14" s="79" customFormat="1" ht="13.5" customHeight="1">
      <c r="A160" s="138">
        <v>43756</v>
      </c>
      <c r="B160" s="104" t="s">
        <v>31</v>
      </c>
      <c r="C160" s="104" t="s">
        <v>53</v>
      </c>
      <c r="D160" s="105">
        <v>100</v>
      </c>
      <c r="E160" s="104" t="s">
        <v>1</v>
      </c>
      <c r="F160" s="104">
        <v>3880</v>
      </c>
      <c r="G160" s="104">
        <v>3845</v>
      </c>
      <c r="H160" s="104">
        <v>0</v>
      </c>
      <c r="I160" s="106">
        <v>0</v>
      </c>
      <c r="J160" s="107">
        <f t="shared" ref="J160" si="417">(IF(E160="SHORT",F160-G160,IF(E160="LONG",G160-F160)))*D160</f>
        <v>-3500</v>
      </c>
      <c r="K160" s="108">
        <v>0</v>
      </c>
      <c r="L160" s="108">
        <v>0</v>
      </c>
      <c r="M160" s="108">
        <f t="shared" ref="M160" si="418">(K160+J160+L160)/D160</f>
        <v>-35</v>
      </c>
      <c r="N160" s="109">
        <f t="shared" ref="N160" si="419">M160*D160</f>
        <v>-3500</v>
      </c>
    </row>
    <row r="161" spans="1:14" s="79" customFormat="1" ht="13.5" customHeight="1">
      <c r="A161" s="138">
        <v>43755</v>
      </c>
      <c r="B161" s="104" t="s">
        <v>0</v>
      </c>
      <c r="C161" s="104" t="s">
        <v>56</v>
      </c>
      <c r="D161" s="105">
        <v>100</v>
      </c>
      <c r="E161" s="104" t="s">
        <v>1</v>
      </c>
      <c r="F161" s="104">
        <v>38060</v>
      </c>
      <c r="G161" s="104">
        <v>37960</v>
      </c>
      <c r="H161" s="104">
        <v>0</v>
      </c>
      <c r="I161" s="106">
        <v>0</v>
      </c>
      <c r="J161" s="107">
        <f t="shared" ref="J161" si="420">(IF(E161="SHORT",F161-G161,IF(E161="LONG",G161-F161)))*D161</f>
        <v>-10000</v>
      </c>
      <c r="K161" s="108">
        <v>0</v>
      </c>
      <c r="L161" s="108">
        <v>0</v>
      </c>
      <c r="M161" s="108">
        <f t="shared" ref="M161" si="421">(K161+J161+L161)/D161</f>
        <v>-100</v>
      </c>
      <c r="N161" s="109">
        <f t="shared" ref="N161" si="422">M161*D161</f>
        <v>-10000</v>
      </c>
    </row>
    <row r="162" spans="1:14" s="79" customFormat="1" ht="13.5" customHeight="1">
      <c r="A162" s="138">
        <v>43755</v>
      </c>
      <c r="B162" s="104" t="s">
        <v>5</v>
      </c>
      <c r="C162" s="104" t="s">
        <v>55</v>
      </c>
      <c r="D162" s="105">
        <v>5000</v>
      </c>
      <c r="E162" s="104" t="s">
        <v>1</v>
      </c>
      <c r="F162" s="104">
        <v>185.5</v>
      </c>
      <c r="G162" s="104">
        <v>186</v>
      </c>
      <c r="H162" s="104">
        <v>0</v>
      </c>
      <c r="I162" s="106">
        <v>0</v>
      </c>
      <c r="J162" s="107">
        <f t="shared" ref="J162" si="423">(IF(E162="SHORT",F162-G162,IF(E162="LONG",G162-F162)))*D162</f>
        <v>2500</v>
      </c>
      <c r="K162" s="108">
        <v>0</v>
      </c>
      <c r="L162" s="108">
        <v>0</v>
      </c>
      <c r="M162" s="108">
        <f t="shared" ref="M162" si="424">(K162+J162+L162)/D162</f>
        <v>0.5</v>
      </c>
      <c r="N162" s="109">
        <f t="shared" ref="N162" si="425">M162*D162</f>
        <v>2500</v>
      </c>
    </row>
    <row r="163" spans="1:14" s="79" customFormat="1" ht="13.5" customHeight="1">
      <c r="A163" s="138">
        <v>43755</v>
      </c>
      <c r="B163" s="104" t="s">
        <v>31</v>
      </c>
      <c r="C163" s="104" t="s">
        <v>53</v>
      </c>
      <c r="D163" s="105">
        <v>100</v>
      </c>
      <c r="E163" s="104" t="s">
        <v>2</v>
      </c>
      <c r="F163" s="104">
        <v>3755</v>
      </c>
      <c r="G163" s="104">
        <v>3790</v>
      </c>
      <c r="H163" s="104">
        <v>0</v>
      </c>
      <c r="I163" s="106">
        <v>0</v>
      </c>
      <c r="J163" s="107">
        <f t="shared" ref="J163" si="426">(IF(E163="SHORT",F163-G163,IF(E163="LONG",G163-F163)))*D163</f>
        <v>-3500</v>
      </c>
      <c r="K163" s="108">
        <v>0</v>
      </c>
      <c r="L163" s="108">
        <v>0</v>
      </c>
      <c r="M163" s="108">
        <f t="shared" ref="M163" si="427">(K163+J163+L163)/D163</f>
        <v>-35</v>
      </c>
      <c r="N163" s="109">
        <f t="shared" ref="N163" si="428">M163*D163</f>
        <v>-3500</v>
      </c>
    </row>
    <row r="164" spans="1:14" s="79" customFormat="1" ht="13.5" customHeight="1">
      <c r="A164" s="138">
        <v>43755</v>
      </c>
      <c r="B164" s="104" t="s">
        <v>4</v>
      </c>
      <c r="C164" s="104" t="s">
        <v>56</v>
      </c>
      <c r="D164" s="105">
        <v>30</v>
      </c>
      <c r="E164" s="104" t="s">
        <v>2</v>
      </c>
      <c r="F164" s="104">
        <v>45250</v>
      </c>
      <c r="G164" s="104">
        <v>45500</v>
      </c>
      <c r="H164" s="104">
        <v>0</v>
      </c>
      <c r="I164" s="106">
        <v>0</v>
      </c>
      <c r="J164" s="107">
        <f t="shared" ref="J164" si="429">(IF(E164="SHORT",F164-G164,IF(E164="LONG",G164-F164)))*D164</f>
        <v>-7500</v>
      </c>
      <c r="K164" s="108">
        <v>0</v>
      </c>
      <c r="L164" s="108">
        <v>0</v>
      </c>
      <c r="M164" s="108">
        <f t="shared" ref="M164" si="430">(K164+J164+L164)/D164</f>
        <v>-250</v>
      </c>
      <c r="N164" s="109">
        <f t="shared" ref="N164" si="431">M164*D164</f>
        <v>-7500</v>
      </c>
    </row>
    <row r="165" spans="1:14" s="79" customFormat="1" ht="13.5" customHeight="1">
      <c r="A165" s="138">
        <v>43754</v>
      </c>
      <c r="B165" s="104" t="s">
        <v>31</v>
      </c>
      <c r="C165" s="104" t="s">
        <v>53</v>
      </c>
      <c r="D165" s="105">
        <v>100</v>
      </c>
      <c r="E165" s="104" t="s">
        <v>1</v>
      </c>
      <c r="F165" s="104">
        <v>3790</v>
      </c>
      <c r="G165" s="104">
        <v>3820</v>
      </c>
      <c r="H165" s="104">
        <v>0</v>
      </c>
      <c r="I165" s="106">
        <v>0</v>
      </c>
      <c r="J165" s="107">
        <f t="shared" ref="J165" si="432">(IF(E165="SHORT",F165-G165,IF(E165="LONG",G165-F165)))*D165</f>
        <v>3000</v>
      </c>
      <c r="K165" s="108">
        <v>0</v>
      </c>
      <c r="L165" s="108">
        <v>0</v>
      </c>
      <c r="M165" s="108">
        <f t="shared" ref="M165" si="433">(K165+J165+L165)/D165</f>
        <v>30</v>
      </c>
      <c r="N165" s="109">
        <f t="shared" ref="N165" si="434">M165*D165</f>
        <v>3000</v>
      </c>
    </row>
    <row r="166" spans="1:14" s="79" customFormat="1" ht="13.5" customHeight="1">
      <c r="A166" s="138">
        <v>43754</v>
      </c>
      <c r="B166" s="104" t="s">
        <v>4</v>
      </c>
      <c r="C166" s="104" t="s">
        <v>56</v>
      </c>
      <c r="D166" s="105">
        <v>30</v>
      </c>
      <c r="E166" s="104" t="s">
        <v>2</v>
      </c>
      <c r="F166" s="104">
        <v>44865</v>
      </c>
      <c r="G166" s="104">
        <v>44700</v>
      </c>
      <c r="H166" s="104">
        <v>0</v>
      </c>
      <c r="I166" s="106">
        <v>0</v>
      </c>
      <c r="J166" s="107">
        <f t="shared" ref="J166" si="435">(IF(E166="SHORT",F166-G166,IF(E166="LONG",G166-F166)))*D166</f>
        <v>4950</v>
      </c>
      <c r="K166" s="108">
        <v>0</v>
      </c>
      <c r="L166" s="108">
        <v>0</v>
      </c>
      <c r="M166" s="108">
        <f t="shared" ref="M166" si="436">(K166+J166+L166)/D166</f>
        <v>165</v>
      </c>
      <c r="N166" s="109">
        <f t="shared" ref="N166" si="437">M166*D166</f>
        <v>4950</v>
      </c>
    </row>
    <row r="167" spans="1:14" s="79" customFormat="1" ht="13.5" customHeight="1">
      <c r="A167" s="138">
        <v>43753</v>
      </c>
      <c r="B167" s="104" t="s">
        <v>0</v>
      </c>
      <c r="C167" s="104" t="s">
        <v>56</v>
      </c>
      <c r="D167" s="105">
        <v>100</v>
      </c>
      <c r="E167" s="104" t="s">
        <v>2</v>
      </c>
      <c r="F167" s="104">
        <v>38300</v>
      </c>
      <c r="G167" s="104">
        <v>38200</v>
      </c>
      <c r="H167" s="104">
        <v>38100</v>
      </c>
      <c r="I167" s="106">
        <v>0</v>
      </c>
      <c r="J167" s="107">
        <f t="shared" ref="J167" si="438">(IF(E167="SHORT",F167-G167,IF(E167="LONG",G167-F167)))*D167</f>
        <v>10000</v>
      </c>
      <c r="K167" s="108">
        <f>(IF(E167="SHORT",IF(H167="",0,G167-H167),IF(E167="LONG",IF(H167="",0,H167-G167))))*D167</f>
        <v>10000</v>
      </c>
      <c r="L167" s="108">
        <v>0</v>
      </c>
      <c r="M167" s="108">
        <f t="shared" ref="M167" si="439">(K167+J167+L167)/D167</f>
        <v>200</v>
      </c>
      <c r="N167" s="109">
        <f t="shared" ref="N167" si="440">M167*D167</f>
        <v>20000</v>
      </c>
    </row>
    <row r="168" spans="1:14" s="79" customFormat="1" ht="13.5" customHeight="1">
      <c r="A168" s="138">
        <v>43753</v>
      </c>
      <c r="B168" s="104" t="s">
        <v>4</v>
      </c>
      <c r="C168" s="104" t="s">
        <v>56</v>
      </c>
      <c r="D168" s="105">
        <v>30</v>
      </c>
      <c r="E168" s="104" t="s">
        <v>2</v>
      </c>
      <c r="F168" s="104">
        <v>45750</v>
      </c>
      <c r="G168" s="104">
        <v>45750</v>
      </c>
      <c r="H168" s="104">
        <v>0</v>
      </c>
      <c r="I168" s="106">
        <v>0</v>
      </c>
      <c r="J168" s="107">
        <f t="shared" ref="J168" si="441">(IF(E168="SHORT",F168-G168,IF(E168="LONG",G168-F168)))*D168</f>
        <v>0</v>
      </c>
      <c r="K168" s="108">
        <v>0</v>
      </c>
      <c r="L168" s="108">
        <v>0</v>
      </c>
      <c r="M168" s="108">
        <f t="shared" ref="M168" si="442">(K168+J168+L168)/D168</f>
        <v>0</v>
      </c>
      <c r="N168" s="109">
        <f t="shared" ref="N168" si="443">M168*D168</f>
        <v>0</v>
      </c>
    </row>
    <row r="169" spans="1:14" s="79" customFormat="1" ht="13.5" customHeight="1">
      <c r="A169" s="138">
        <v>43753</v>
      </c>
      <c r="B169" s="104" t="s">
        <v>31</v>
      </c>
      <c r="C169" s="104" t="s">
        <v>53</v>
      </c>
      <c r="D169" s="105">
        <v>100</v>
      </c>
      <c r="E169" s="104" t="s">
        <v>2</v>
      </c>
      <c r="F169" s="104">
        <v>38300</v>
      </c>
      <c r="G169" s="104">
        <v>38200</v>
      </c>
      <c r="H169" s="104">
        <v>0</v>
      </c>
      <c r="I169" s="106">
        <v>0</v>
      </c>
      <c r="J169" s="107">
        <f t="shared" ref="J169" si="444">(IF(E169="SHORT",F169-G169,IF(E169="LONG",G169-F169)))*D169</f>
        <v>10000</v>
      </c>
      <c r="K169" s="108">
        <v>0</v>
      </c>
      <c r="L169" s="108">
        <v>0</v>
      </c>
      <c r="M169" s="108">
        <f t="shared" ref="M169" si="445">(K169+J169+L169)/D169</f>
        <v>100</v>
      </c>
      <c r="N169" s="109">
        <f t="shared" ref="N169" si="446">M169*D169</f>
        <v>10000</v>
      </c>
    </row>
    <row r="170" spans="1:14" s="79" customFormat="1" ht="13.5" customHeight="1">
      <c r="A170" s="138">
        <v>43752</v>
      </c>
      <c r="B170" s="104" t="s">
        <v>31</v>
      </c>
      <c r="C170" s="104" t="s">
        <v>53</v>
      </c>
      <c r="D170" s="105">
        <v>100</v>
      </c>
      <c r="E170" s="104" t="s">
        <v>1</v>
      </c>
      <c r="F170" s="104">
        <v>3818</v>
      </c>
      <c r="G170" s="104">
        <v>3790</v>
      </c>
      <c r="H170" s="104">
        <v>0</v>
      </c>
      <c r="I170" s="106">
        <v>0</v>
      </c>
      <c r="J170" s="107">
        <f t="shared" ref="J170" si="447">(IF(E170="SHORT",F170-G170,IF(E170="LONG",G170-F170)))*D170</f>
        <v>-2800</v>
      </c>
      <c r="K170" s="108">
        <v>0</v>
      </c>
      <c r="L170" s="108">
        <v>0</v>
      </c>
      <c r="M170" s="108">
        <f t="shared" ref="M170" si="448">(K170+J170+L170)/D170</f>
        <v>-28</v>
      </c>
      <c r="N170" s="109">
        <f t="shared" ref="N170" si="449">M170*D170</f>
        <v>-2800</v>
      </c>
    </row>
    <row r="171" spans="1:14" s="79" customFormat="1" ht="13.5" customHeight="1">
      <c r="A171" s="138">
        <v>43752</v>
      </c>
      <c r="B171" s="104" t="s">
        <v>5</v>
      </c>
      <c r="C171" s="104" t="s">
        <v>55</v>
      </c>
      <c r="D171" s="105">
        <v>5000</v>
      </c>
      <c r="E171" s="104" t="s">
        <v>1</v>
      </c>
      <c r="F171" s="104">
        <v>187.3</v>
      </c>
      <c r="G171" s="104">
        <v>187.8</v>
      </c>
      <c r="H171" s="104">
        <v>0</v>
      </c>
      <c r="I171" s="106">
        <v>0</v>
      </c>
      <c r="J171" s="107">
        <f t="shared" ref="J171" si="450">(IF(E171="SHORT",F171-G171,IF(E171="LONG",G171-F171)))*D171</f>
        <v>2500</v>
      </c>
      <c r="K171" s="108">
        <v>0</v>
      </c>
      <c r="L171" s="108">
        <v>0</v>
      </c>
      <c r="M171" s="108">
        <f t="shared" ref="M171" si="451">(K171+J171+L171)/D171</f>
        <v>0.5</v>
      </c>
      <c r="N171" s="109">
        <f t="shared" ref="N171" si="452">M171*D171</f>
        <v>2500</v>
      </c>
    </row>
    <row r="172" spans="1:14" s="79" customFormat="1" ht="13.5" customHeight="1">
      <c r="A172" s="138">
        <v>43752</v>
      </c>
      <c r="B172" s="104" t="s">
        <v>4</v>
      </c>
      <c r="C172" s="104" t="s">
        <v>56</v>
      </c>
      <c r="D172" s="105">
        <v>30</v>
      </c>
      <c r="E172" s="104" t="s">
        <v>2</v>
      </c>
      <c r="F172" s="104">
        <v>45560</v>
      </c>
      <c r="G172" s="104">
        <v>45460</v>
      </c>
      <c r="H172" s="104">
        <v>0</v>
      </c>
      <c r="I172" s="106">
        <v>0</v>
      </c>
      <c r="J172" s="107">
        <f t="shared" ref="J172" si="453">(IF(E172="SHORT",F172-G172,IF(E172="LONG",G172-F172)))*D172</f>
        <v>3000</v>
      </c>
      <c r="K172" s="108">
        <v>0</v>
      </c>
      <c r="L172" s="108">
        <v>0</v>
      </c>
      <c r="M172" s="108">
        <f t="shared" ref="M172" si="454">(K172+J172+L172)/D172</f>
        <v>100</v>
      </c>
      <c r="N172" s="109">
        <f t="shared" ref="N172" si="455">M172*D172</f>
        <v>3000</v>
      </c>
    </row>
    <row r="173" spans="1:14" s="79" customFormat="1" ht="13.5" customHeight="1">
      <c r="A173" s="138">
        <v>43752</v>
      </c>
      <c r="B173" s="104" t="s">
        <v>0</v>
      </c>
      <c r="C173" s="104" t="s">
        <v>56</v>
      </c>
      <c r="D173" s="105">
        <v>100</v>
      </c>
      <c r="E173" s="104" t="s">
        <v>2</v>
      </c>
      <c r="F173" s="104">
        <v>38170</v>
      </c>
      <c r="G173" s="104">
        <v>38270</v>
      </c>
      <c r="H173" s="104">
        <v>0</v>
      </c>
      <c r="I173" s="106">
        <v>0</v>
      </c>
      <c r="J173" s="107">
        <f t="shared" ref="J173" si="456">(IF(E173="SHORT",F173-G173,IF(E173="LONG",G173-F173)))*D173</f>
        <v>-10000</v>
      </c>
      <c r="K173" s="108">
        <v>0</v>
      </c>
      <c r="L173" s="108">
        <v>0</v>
      </c>
      <c r="M173" s="108">
        <f t="shared" ref="M173" si="457">(K173+J173+L173)/D173</f>
        <v>-100</v>
      </c>
      <c r="N173" s="109">
        <f t="shared" ref="N173" si="458">M173*D173</f>
        <v>-10000</v>
      </c>
    </row>
    <row r="174" spans="1:14" s="79" customFormat="1" ht="13.5" customHeight="1">
      <c r="A174" s="138">
        <v>43749</v>
      </c>
      <c r="B174" s="104" t="s">
        <v>0</v>
      </c>
      <c r="C174" s="104" t="s">
        <v>56</v>
      </c>
      <c r="D174" s="105">
        <v>100</v>
      </c>
      <c r="E174" s="104" t="s">
        <v>1</v>
      </c>
      <c r="F174" s="104">
        <v>37920</v>
      </c>
      <c r="G174" s="104">
        <v>37820</v>
      </c>
      <c r="H174" s="104">
        <v>0</v>
      </c>
      <c r="I174" s="106">
        <v>0</v>
      </c>
      <c r="J174" s="107">
        <f t="shared" ref="J174" si="459">(IF(E174="SHORT",F174-G174,IF(E174="LONG",G174-F174)))*D174</f>
        <v>-10000</v>
      </c>
      <c r="K174" s="108">
        <v>0</v>
      </c>
      <c r="L174" s="108">
        <v>0</v>
      </c>
      <c r="M174" s="108">
        <f t="shared" ref="M174" si="460">(K174+J174+L174)/D174</f>
        <v>-100</v>
      </c>
      <c r="N174" s="109">
        <f t="shared" ref="N174" si="461">M174*D174</f>
        <v>-10000</v>
      </c>
    </row>
    <row r="175" spans="1:14" s="79" customFormat="1" ht="13.5" customHeight="1">
      <c r="A175" s="138">
        <v>43749</v>
      </c>
      <c r="B175" s="104" t="s">
        <v>4</v>
      </c>
      <c r="C175" s="104" t="s">
        <v>56</v>
      </c>
      <c r="D175" s="105">
        <v>30</v>
      </c>
      <c r="E175" s="104" t="s">
        <v>2</v>
      </c>
      <c r="F175" s="104">
        <v>45400</v>
      </c>
      <c r="G175" s="104">
        <v>45250</v>
      </c>
      <c r="H175" s="104">
        <v>45100</v>
      </c>
      <c r="I175" s="106">
        <v>0</v>
      </c>
      <c r="J175" s="107">
        <f t="shared" ref="J175" si="462">(IF(E175="SHORT",F175-G175,IF(E175="LONG",G175-F175)))*D175</f>
        <v>4500</v>
      </c>
      <c r="K175" s="108">
        <f>(IF(E175="SHORT",IF(H175="",0,G175-H175),IF(E175="LONG",IF(H175="",0,H175-G175))))*D175</f>
        <v>4500</v>
      </c>
      <c r="L175" s="108">
        <v>0</v>
      </c>
      <c r="M175" s="108">
        <f t="shared" ref="M175" si="463">(K175+J175+L175)/D175</f>
        <v>300</v>
      </c>
      <c r="N175" s="109">
        <f t="shared" ref="N175" si="464">M175*D175</f>
        <v>9000</v>
      </c>
    </row>
    <row r="176" spans="1:14" s="79" customFormat="1" ht="13.5" customHeight="1">
      <c r="A176" s="138">
        <v>43749</v>
      </c>
      <c r="B176" s="104" t="s">
        <v>5</v>
      </c>
      <c r="C176" s="104" t="s">
        <v>55</v>
      </c>
      <c r="D176" s="105">
        <v>5000</v>
      </c>
      <c r="E176" s="104" t="s">
        <v>1</v>
      </c>
      <c r="F176" s="104">
        <v>187</v>
      </c>
      <c r="G176" s="104">
        <v>187.5</v>
      </c>
      <c r="H176" s="104">
        <v>188</v>
      </c>
      <c r="I176" s="106">
        <v>0</v>
      </c>
      <c r="J176" s="107">
        <f t="shared" ref="J176" si="465">(IF(E176="SHORT",F176-G176,IF(E176="LONG",G176-F176)))*D176</f>
        <v>2500</v>
      </c>
      <c r="K176" s="108">
        <f>(IF(E176="SHORT",IF(H176="",0,G176-H176),IF(E176="LONG",IF(H176="",0,H176-G176))))*D176</f>
        <v>2500</v>
      </c>
      <c r="L176" s="108">
        <v>0</v>
      </c>
      <c r="M176" s="108">
        <f t="shared" ref="M176" si="466">(K176+J176+L176)/D176</f>
        <v>1</v>
      </c>
      <c r="N176" s="109">
        <f t="shared" ref="N176" si="467">M176*D176</f>
        <v>5000</v>
      </c>
    </row>
    <row r="177" spans="1:15" s="79" customFormat="1" ht="13.5" customHeight="1">
      <c r="A177" s="138">
        <v>43748</v>
      </c>
      <c r="B177" s="104" t="s">
        <v>0</v>
      </c>
      <c r="C177" s="104" t="s">
        <v>56</v>
      </c>
      <c r="D177" s="105">
        <v>100</v>
      </c>
      <c r="E177" s="104" t="s">
        <v>2</v>
      </c>
      <c r="F177" s="104">
        <v>38380</v>
      </c>
      <c r="G177" s="104">
        <v>38300</v>
      </c>
      <c r="H177" s="104">
        <v>38200</v>
      </c>
      <c r="I177" s="106">
        <v>0</v>
      </c>
      <c r="J177" s="107">
        <f t="shared" ref="J177" si="468">(IF(E177="SHORT",F177-G177,IF(E177="LONG",G177-F177)))*D177</f>
        <v>8000</v>
      </c>
      <c r="K177" s="108">
        <f>(IF(E177="SHORT",IF(H177="",0,G177-H177),IF(E177="LONG",IF(H177="",0,H177-G177))))*D177</f>
        <v>10000</v>
      </c>
      <c r="L177" s="108">
        <v>0</v>
      </c>
      <c r="M177" s="108">
        <f t="shared" ref="M177" si="469">(K177+J177+L177)/D177</f>
        <v>180</v>
      </c>
      <c r="N177" s="109">
        <f t="shared" ref="N177" si="470">M177*D177</f>
        <v>18000</v>
      </c>
    </row>
    <row r="178" spans="1:15" s="79" customFormat="1" ht="13.5" customHeight="1">
      <c r="A178" s="138">
        <v>43748</v>
      </c>
      <c r="B178" s="104" t="s">
        <v>4</v>
      </c>
      <c r="C178" s="104" t="s">
        <v>56</v>
      </c>
      <c r="D178" s="105">
        <v>30</v>
      </c>
      <c r="E178" s="104" t="s">
        <v>2</v>
      </c>
      <c r="F178" s="104">
        <v>45920</v>
      </c>
      <c r="G178" s="104">
        <v>45750</v>
      </c>
      <c r="H178" s="104">
        <v>45550</v>
      </c>
      <c r="I178" s="106">
        <v>0</v>
      </c>
      <c r="J178" s="107">
        <f t="shared" ref="J178" si="471">(IF(E178="SHORT",F178-G178,IF(E178="LONG",G178-F178)))*D178</f>
        <v>5100</v>
      </c>
      <c r="K178" s="108">
        <f>(IF(E178="SHORT",IF(H178="",0,G178-H178),IF(E178="LONG",IF(H178="",0,H178-G178))))*D178</f>
        <v>6000</v>
      </c>
      <c r="L178" s="108">
        <v>0</v>
      </c>
      <c r="M178" s="108">
        <f t="shared" ref="M178" si="472">(K178+J178+L178)/D178</f>
        <v>370</v>
      </c>
      <c r="N178" s="109">
        <f t="shared" ref="N178" si="473">M178*D178</f>
        <v>11100</v>
      </c>
    </row>
    <row r="179" spans="1:15" s="79" customFormat="1" ht="13.5" customHeight="1">
      <c r="A179" s="138">
        <v>43747</v>
      </c>
      <c r="B179" s="104" t="s">
        <v>0</v>
      </c>
      <c r="C179" s="104" t="s">
        <v>56</v>
      </c>
      <c r="D179" s="105">
        <v>100</v>
      </c>
      <c r="E179" s="104" t="s">
        <v>2</v>
      </c>
      <c r="F179" s="104">
        <v>38440</v>
      </c>
      <c r="G179" s="104">
        <v>38540</v>
      </c>
      <c r="H179" s="104">
        <v>0</v>
      </c>
      <c r="I179" s="106">
        <v>0</v>
      </c>
      <c r="J179" s="107">
        <f t="shared" ref="J179" si="474">(IF(E179="SHORT",F179-G179,IF(E179="LONG",G179-F179)))*D179</f>
        <v>-10000</v>
      </c>
      <c r="K179" s="108">
        <v>0</v>
      </c>
      <c r="L179" s="108">
        <v>0</v>
      </c>
      <c r="M179" s="108">
        <f t="shared" ref="M179" si="475">(K179+J179+L179)/D179</f>
        <v>-100</v>
      </c>
      <c r="N179" s="109">
        <f t="shared" ref="N179" si="476">M179*D179</f>
        <v>-10000</v>
      </c>
    </row>
    <row r="180" spans="1:15" s="79" customFormat="1" ht="13.5" customHeight="1">
      <c r="A180" s="138">
        <v>43747</v>
      </c>
      <c r="B180" s="104" t="s">
        <v>4</v>
      </c>
      <c r="C180" s="104" t="s">
        <v>56</v>
      </c>
      <c r="D180" s="105">
        <v>30</v>
      </c>
      <c r="E180" s="104" t="s">
        <v>2</v>
      </c>
      <c r="F180" s="104">
        <v>46230</v>
      </c>
      <c r="G180" s="104">
        <v>46000</v>
      </c>
      <c r="H180" s="104">
        <v>0</v>
      </c>
      <c r="I180" s="106">
        <v>0</v>
      </c>
      <c r="J180" s="107">
        <f t="shared" ref="J180" si="477">(IF(E180="SHORT",F180-G180,IF(E180="LONG",G180-F180)))*D180</f>
        <v>6900</v>
      </c>
      <c r="K180" s="108">
        <v>0</v>
      </c>
      <c r="L180" s="108">
        <v>0</v>
      </c>
      <c r="M180" s="108">
        <f t="shared" ref="M180" si="478">(K180+J180+L180)/D180</f>
        <v>230</v>
      </c>
      <c r="N180" s="109">
        <f t="shared" ref="N180" si="479">M180*D180</f>
        <v>6900</v>
      </c>
    </row>
    <row r="181" spans="1:15" s="79" customFormat="1" ht="13.5" customHeight="1">
      <c r="A181" s="138">
        <v>43747</v>
      </c>
      <c r="B181" s="104" t="s">
        <v>6</v>
      </c>
      <c r="C181" s="104" t="s">
        <v>55</v>
      </c>
      <c r="D181" s="105">
        <v>5000</v>
      </c>
      <c r="E181" s="104" t="s">
        <v>2</v>
      </c>
      <c r="F181" s="104">
        <v>155</v>
      </c>
      <c r="G181" s="104">
        <v>154.5</v>
      </c>
      <c r="H181" s="104">
        <v>0</v>
      </c>
      <c r="I181" s="106">
        <v>0</v>
      </c>
      <c r="J181" s="107">
        <f t="shared" ref="J181" si="480">(IF(E181="SHORT",F181-G181,IF(E181="LONG",G181-F181)))*D181</f>
        <v>2500</v>
      </c>
      <c r="K181" s="108">
        <v>0</v>
      </c>
      <c r="L181" s="108">
        <v>0</v>
      </c>
      <c r="M181" s="108">
        <f t="shared" ref="M181" si="481">(K181+J181+L181)/D181</f>
        <v>0.5</v>
      </c>
      <c r="N181" s="109">
        <f t="shared" ref="N181" si="482">M181*D181</f>
        <v>2500</v>
      </c>
    </row>
    <row r="182" spans="1:15" s="79" customFormat="1" ht="13.5" customHeight="1">
      <c r="A182" s="138">
        <v>43747</v>
      </c>
      <c r="B182" s="104" t="s">
        <v>31</v>
      </c>
      <c r="C182" s="104" t="s">
        <v>53</v>
      </c>
      <c r="D182" s="105">
        <v>100</v>
      </c>
      <c r="E182" s="104" t="s">
        <v>1</v>
      </c>
      <c r="F182" s="104">
        <v>3800</v>
      </c>
      <c r="G182" s="104">
        <v>3770</v>
      </c>
      <c r="H182" s="104">
        <v>0</v>
      </c>
      <c r="I182" s="106">
        <v>0</v>
      </c>
      <c r="J182" s="107">
        <f t="shared" ref="J182" si="483">(IF(E182="SHORT",F182-G182,IF(E182="LONG",G182-F182)))*D182</f>
        <v>-3000</v>
      </c>
      <c r="K182" s="108">
        <v>0</v>
      </c>
      <c r="L182" s="108">
        <v>0</v>
      </c>
      <c r="M182" s="108">
        <f t="shared" ref="M182" si="484">(K182+J182+L182)/D182</f>
        <v>-30</v>
      </c>
      <c r="N182" s="109">
        <f t="shared" ref="N182" si="485">M182*D182</f>
        <v>-3000</v>
      </c>
    </row>
    <row r="183" spans="1:15" s="79" customFormat="1" ht="13.5" customHeight="1">
      <c r="A183" s="138">
        <v>43745</v>
      </c>
      <c r="B183" s="104" t="s">
        <v>31</v>
      </c>
      <c r="C183" s="104" t="s">
        <v>53</v>
      </c>
      <c r="D183" s="105">
        <v>100</v>
      </c>
      <c r="E183" s="104" t="s">
        <v>1</v>
      </c>
      <c r="F183" s="104">
        <v>3820</v>
      </c>
      <c r="G183" s="104">
        <v>3845</v>
      </c>
      <c r="H183" s="104">
        <v>0</v>
      </c>
      <c r="I183" s="106">
        <v>0</v>
      </c>
      <c r="J183" s="107">
        <f t="shared" ref="J183" si="486">(IF(E183="SHORT",F183-G183,IF(E183="LONG",G183-F183)))*D183</f>
        <v>2500</v>
      </c>
      <c r="K183" s="108">
        <v>0</v>
      </c>
      <c r="L183" s="108">
        <v>0</v>
      </c>
      <c r="M183" s="108">
        <f t="shared" ref="M183" si="487">(K183+J183+L183)/D183</f>
        <v>25</v>
      </c>
      <c r="N183" s="109">
        <f t="shared" ref="N183" si="488">M183*D183</f>
        <v>2500</v>
      </c>
    </row>
    <row r="184" spans="1:15" s="79" customFormat="1" ht="13.5" customHeight="1">
      <c r="A184" s="138">
        <v>43745</v>
      </c>
      <c r="B184" s="104" t="s">
        <v>0</v>
      </c>
      <c r="C184" s="104" t="s">
        <v>56</v>
      </c>
      <c r="D184" s="105">
        <v>100</v>
      </c>
      <c r="E184" s="104" t="s">
        <v>2</v>
      </c>
      <c r="F184" s="104">
        <v>38250</v>
      </c>
      <c r="G184" s="104">
        <v>38350</v>
      </c>
      <c r="H184" s="104">
        <v>0</v>
      </c>
      <c r="I184" s="106">
        <v>0</v>
      </c>
      <c r="J184" s="107">
        <f t="shared" ref="J184" si="489">(IF(E184="SHORT",F184-G184,IF(E184="LONG",G184-F184)))*D184</f>
        <v>-10000</v>
      </c>
      <c r="K184" s="108">
        <v>0</v>
      </c>
      <c r="L184" s="108">
        <v>0</v>
      </c>
      <c r="M184" s="108">
        <f t="shared" ref="M184" si="490">(K184+J184+L184)/D184</f>
        <v>-100</v>
      </c>
      <c r="N184" s="109">
        <f t="shared" ref="N184" si="491">M184*D184</f>
        <v>-10000</v>
      </c>
    </row>
    <row r="185" spans="1:15" s="79" customFormat="1" ht="13.5" customHeight="1">
      <c r="A185" s="138">
        <v>43745</v>
      </c>
      <c r="B185" s="104" t="s">
        <v>4</v>
      </c>
      <c r="C185" s="104" t="s">
        <v>56</v>
      </c>
      <c r="D185" s="105">
        <v>30</v>
      </c>
      <c r="E185" s="104" t="s">
        <v>2</v>
      </c>
      <c r="F185" s="104">
        <v>45200</v>
      </c>
      <c r="G185" s="104">
        <v>45450</v>
      </c>
      <c r="H185" s="104">
        <v>0</v>
      </c>
      <c r="I185" s="106">
        <v>0</v>
      </c>
      <c r="J185" s="107">
        <f t="shared" ref="J185" si="492">(IF(E185="SHORT",F185-G185,IF(E185="LONG",G185-F185)))*D185</f>
        <v>-7500</v>
      </c>
      <c r="K185" s="108">
        <v>0</v>
      </c>
      <c r="L185" s="108">
        <v>0</v>
      </c>
      <c r="M185" s="108">
        <f t="shared" ref="M185" si="493">(K185+J185+L185)/D185</f>
        <v>-250</v>
      </c>
      <c r="N185" s="109">
        <f t="shared" ref="N185" si="494">M185*D185</f>
        <v>-7500</v>
      </c>
    </row>
    <row r="186" spans="1:15" s="79" customFormat="1" ht="13.5" customHeight="1">
      <c r="A186" s="138">
        <v>43745</v>
      </c>
      <c r="B186" s="104" t="s">
        <v>6</v>
      </c>
      <c r="C186" s="104" t="s">
        <v>55</v>
      </c>
      <c r="D186" s="105">
        <v>5000</v>
      </c>
      <c r="E186" s="104" t="s">
        <v>1</v>
      </c>
      <c r="F186" s="104">
        <v>158.19999999999999</v>
      </c>
      <c r="G186" s="104">
        <v>158.69999999999999</v>
      </c>
      <c r="H186" s="104">
        <v>0</v>
      </c>
      <c r="I186" s="106">
        <v>0</v>
      </c>
      <c r="J186" s="107">
        <f t="shared" ref="J186" si="495">(IF(E186="SHORT",F186-G186,IF(E186="LONG",G186-F186)))*D186</f>
        <v>2500</v>
      </c>
      <c r="K186" s="108">
        <v>0</v>
      </c>
      <c r="L186" s="108">
        <v>0</v>
      </c>
      <c r="M186" s="108">
        <f t="shared" ref="M186" si="496">(K186+J186+L186)/D186</f>
        <v>0.5</v>
      </c>
      <c r="N186" s="109">
        <f t="shared" ref="N186" si="497">M186*D186</f>
        <v>2500</v>
      </c>
    </row>
    <row r="187" spans="1:15" s="79" customFormat="1" ht="13.5" customHeight="1">
      <c r="A187" s="138">
        <v>43742</v>
      </c>
      <c r="B187" s="104" t="s">
        <v>0</v>
      </c>
      <c r="C187" s="104" t="s">
        <v>56</v>
      </c>
      <c r="D187" s="105">
        <v>100</v>
      </c>
      <c r="E187" s="104" t="s">
        <v>1</v>
      </c>
      <c r="F187" s="104">
        <v>38150</v>
      </c>
      <c r="G187" s="104">
        <v>38250</v>
      </c>
      <c r="H187" s="104">
        <v>38350</v>
      </c>
      <c r="I187" s="106">
        <v>0</v>
      </c>
      <c r="J187" s="107">
        <f t="shared" ref="J187" si="498">(IF(E187="SHORT",F187-G187,IF(E187="LONG",G187-F187)))*D187</f>
        <v>10000</v>
      </c>
      <c r="K187" s="108">
        <f>(IF(E187="SHORT",IF(H187="",0,G187-H187),IF(E187="LONG",IF(H187="",0,H187-G187))))*D187</f>
        <v>10000</v>
      </c>
      <c r="L187" s="108">
        <v>0</v>
      </c>
      <c r="M187" s="108">
        <f t="shared" ref="M187" si="499">(K187+J187+L187)/D187</f>
        <v>200</v>
      </c>
      <c r="N187" s="109">
        <f t="shared" ref="N187" si="500">M187*D187</f>
        <v>20000</v>
      </c>
    </row>
    <row r="188" spans="1:15" s="79" customFormat="1" ht="13.5" customHeight="1">
      <c r="A188" s="138">
        <v>43742</v>
      </c>
      <c r="B188" s="104" t="s">
        <v>4</v>
      </c>
      <c r="C188" s="104" t="s">
        <v>56</v>
      </c>
      <c r="D188" s="105">
        <v>30</v>
      </c>
      <c r="E188" s="104" t="s">
        <v>1</v>
      </c>
      <c r="F188" s="104">
        <v>45000</v>
      </c>
      <c r="G188" s="104">
        <v>45200</v>
      </c>
      <c r="H188" s="104">
        <v>45400</v>
      </c>
      <c r="I188" s="106">
        <v>0</v>
      </c>
      <c r="J188" s="107">
        <f t="shared" ref="J188" si="501">(IF(E188="SHORT",F188-G188,IF(E188="LONG",G188-F188)))*D188</f>
        <v>6000</v>
      </c>
      <c r="K188" s="108">
        <f>(IF(E188="SHORT",IF(H188="",0,G188-H188),IF(E188="LONG",IF(H188="",0,H188-G188))))*D188</f>
        <v>6000</v>
      </c>
      <c r="L188" s="108">
        <v>0</v>
      </c>
      <c r="M188" s="108">
        <f t="shared" ref="M188" si="502">(K188+J188+L188)/D188</f>
        <v>400</v>
      </c>
      <c r="N188" s="109">
        <f t="shared" ref="N188" si="503">M188*D188</f>
        <v>12000</v>
      </c>
    </row>
    <row r="189" spans="1:15" s="79" customFormat="1" ht="13.5" customHeight="1">
      <c r="A189" s="138">
        <v>43742</v>
      </c>
      <c r="B189" s="104" t="s">
        <v>6</v>
      </c>
      <c r="C189" s="104" t="s">
        <v>55</v>
      </c>
      <c r="D189" s="105">
        <v>5000</v>
      </c>
      <c r="E189" s="104" t="s">
        <v>1</v>
      </c>
      <c r="F189" s="104">
        <v>156</v>
      </c>
      <c r="G189" s="104">
        <v>156.5</v>
      </c>
      <c r="H189" s="104">
        <v>157</v>
      </c>
      <c r="I189" s="106">
        <v>0</v>
      </c>
      <c r="J189" s="107">
        <f t="shared" ref="J189" si="504">(IF(E189="SHORT",F189-G189,IF(E189="LONG",G189-F189)))*D189</f>
        <v>2500</v>
      </c>
      <c r="K189" s="108">
        <f>(IF(E189="SHORT",IF(H189="",0,G189-H189),IF(E189="LONG",IF(H189="",0,H189-G189))))*D189</f>
        <v>2500</v>
      </c>
      <c r="L189" s="108">
        <v>0</v>
      </c>
      <c r="M189" s="108">
        <f t="shared" ref="M189" si="505">(K189+J189+L189)/D189</f>
        <v>1</v>
      </c>
      <c r="N189" s="109">
        <f t="shared" ref="N189" si="506">M189*D189</f>
        <v>5000</v>
      </c>
    </row>
    <row r="190" spans="1:15" s="79" customFormat="1" ht="13.5" customHeight="1">
      <c r="A190" s="138">
        <v>43742</v>
      </c>
      <c r="B190" s="104" t="s">
        <v>31</v>
      </c>
      <c r="C190" s="104" t="s">
        <v>53</v>
      </c>
      <c r="D190" s="105">
        <v>100</v>
      </c>
      <c r="E190" s="104" t="s">
        <v>1</v>
      </c>
      <c r="F190" s="104">
        <v>3770</v>
      </c>
      <c r="G190" s="104">
        <v>3790</v>
      </c>
      <c r="H190" s="104">
        <v>3820</v>
      </c>
      <c r="I190" s="106">
        <v>0</v>
      </c>
      <c r="J190" s="107">
        <f t="shared" ref="J190" si="507">(IF(E190="SHORT",F190-G190,IF(E190="LONG",G190-F190)))*D190</f>
        <v>2000</v>
      </c>
      <c r="K190" s="108">
        <f>(IF(E190="SHORT",IF(H190="",0,G190-H190),IF(E190="LONG",IF(H190="",0,H190-G190))))*D190</f>
        <v>3000</v>
      </c>
      <c r="L190" s="108">
        <v>0</v>
      </c>
      <c r="M190" s="108">
        <f t="shared" ref="M190" si="508">(K190+J190+L190)/D190</f>
        <v>50</v>
      </c>
      <c r="N190" s="109">
        <f t="shared" ref="N190" si="509">M190*D190</f>
        <v>5000</v>
      </c>
    </row>
    <row r="191" spans="1:15" s="79" customFormat="1" ht="13.5" customHeight="1">
      <c r="A191" s="138">
        <v>43741</v>
      </c>
      <c r="B191" s="104" t="s">
        <v>4</v>
      </c>
      <c r="C191" s="104" t="s">
        <v>56</v>
      </c>
      <c r="D191" s="105">
        <v>30</v>
      </c>
      <c r="E191" s="104" t="s">
        <v>2</v>
      </c>
      <c r="F191" s="104">
        <v>45300</v>
      </c>
      <c r="G191" s="104">
        <v>45550</v>
      </c>
      <c r="H191" s="104">
        <v>155.5</v>
      </c>
      <c r="I191" s="106">
        <v>0</v>
      </c>
      <c r="J191" s="107">
        <f t="shared" ref="J191" si="510">(IF(E191="SHORT",F191-G191,IF(E191="LONG",G191-F191)))*D191</f>
        <v>-7500</v>
      </c>
      <c r="K191" s="108">
        <v>0</v>
      </c>
      <c r="L191" s="108">
        <v>0</v>
      </c>
      <c r="M191" s="108">
        <f t="shared" ref="M191" si="511">(K191+J191+L191)/D191</f>
        <v>-250</v>
      </c>
      <c r="N191" s="109">
        <f t="shared" ref="N191" si="512">M191*D191</f>
        <v>-7500</v>
      </c>
    </row>
    <row r="192" spans="1:15" s="79" customFormat="1" ht="13.5" customHeight="1">
      <c r="A192" s="138">
        <v>43741</v>
      </c>
      <c r="B192" s="104" t="s">
        <v>6</v>
      </c>
      <c r="C192" s="104" t="s">
        <v>55</v>
      </c>
      <c r="D192" s="105">
        <v>5000</v>
      </c>
      <c r="E192" s="104" t="s">
        <v>1</v>
      </c>
      <c r="F192" s="104">
        <v>154.5</v>
      </c>
      <c r="G192" s="104">
        <v>155</v>
      </c>
      <c r="H192" s="104">
        <v>155.5</v>
      </c>
      <c r="I192" s="106">
        <v>0</v>
      </c>
      <c r="J192" s="107">
        <f t="shared" ref="J192" si="513">(IF(E192="SHORT",F192-G192,IF(E192="LONG",G192-F192)))*D192</f>
        <v>2500</v>
      </c>
      <c r="K192" s="108">
        <f>(IF(E192="SHORT",IF(H192="",0,G192-H192),IF(E192="LONG",IF(H192="",0,H192-G192))))*D192</f>
        <v>2500</v>
      </c>
      <c r="L192" s="108">
        <v>0</v>
      </c>
      <c r="M192" s="108">
        <f t="shared" ref="M192" si="514">(K192+J192+L192)/D192</f>
        <v>1</v>
      </c>
      <c r="N192" s="109">
        <f t="shared" ref="N192" si="515">M192*D192</f>
        <v>5000</v>
      </c>
      <c r="O192" s="79">
        <v>71.489999999999995</v>
      </c>
    </row>
    <row r="193" spans="1:14" s="79" customFormat="1" ht="13.5" customHeight="1">
      <c r="A193" s="138">
        <v>43741</v>
      </c>
      <c r="B193" s="104" t="s">
        <v>31</v>
      </c>
      <c r="C193" s="104" t="s">
        <v>56</v>
      </c>
      <c r="D193" s="105">
        <v>100</v>
      </c>
      <c r="E193" s="104" t="s">
        <v>2</v>
      </c>
      <c r="F193" s="104">
        <v>3730</v>
      </c>
      <c r="G193" s="104">
        <v>3710</v>
      </c>
      <c r="H193" s="104">
        <v>3690</v>
      </c>
      <c r="I193" s="106">
        <v>0</v>
      </c>
      <c r="J193" s="107">
        <f t="shared" ref="J193" si="516">(IF(E193="SHORT",F193-G193,IF(E193="LONG",G193-F193)))*D193</f>
        <v>2000</v>
      </c>
      <c r="K193" s="108">
        <f>(IF(E193="SHORT",IF(H193="",0,G193-H193),IF(E193="LONG",IF(H193="",0,H193-G193))))*D193</f>
        <v>2000</v>
      </c>
      <c r="L193" s="108">
        <v>0</v>
      </c>
      <c r="M193" s="108">
        <f t="shared" ref="M193" si="517">(K193+J193+L193)/D193</f>
        <v>40</v>
      </c>
      <c r="N193" s="109">
        <f t="shared" ref="N193" si="518">M193*D193</f>
        <v>4000</v>
      </c>
    </row>
    <row r="194" spans="1:14" s="79" customFormat="1" ht="13.5" customHeight="1">
      <c r="A194" s="138">
        <v>43739</v>
      </c>
      <c r="B194" s="104" t="s">
        <v>0</v>
      </c>
      <c r="C194" s="104" t="s">
        <v>56</v>
      </c>
      <c r="D194" s="105">
        <v>30</v>
      </c>
      <c r="E194" s="104" t="s">
        <v>2</v>
      </c>
      <c r="F194" s="104">
        <v>37500</v>
      </c>
      <c r="G194" s="104">
        <v>37430</v>
      </c>
      <c r="H194" s="104">
        <v>0</v>
      </c>
      <c r="I194" s="106">
        <v>0</v>
      </c>
      <c r="J194" s="107">
        <f t="shared" ref="J194" si="519">(IF(E194="SHORT",F194-G194,IF(E194="LONG",G194-F194)))*D194</f>
        <v>2100</v>
      </c>
      <c r="K194" s="108">
        <v>0</v>
      </c>
      <c r="L194" s="108">
        <v>0</v>
      </c>
      <c r="M194" s="108">
        <f t="shared" ref="M194" si="520">(K194+J194+L194)/D194</f>
        <v>70</v>
      </c>
      <c r="N194" s="109">
        <f t="shared" ref="N194" si="521">M194*D194</f>
        <v>2100</v>
      </c>
    </row>
    <row r="195" spans="1:14" s="79" customFormat="1" ht="13.5" customHeight="1">
      <c r="A195" s="138">
        <v>43739</v>
      </c>
      <c r="B195" s="104" t="s">
        <v>4</v>
      </c>
      <c r="C195" s="104" t="s">
        <v>56</v>
      </c>
      <c r="D195" s="105">
        <v>30</v>
      </c>
      <c r="E195" s="104" t="s">
        <v>2</v>
      </c>
      <c r="F195" s="104">
        <v>44500</v>
      </c>
      <c r="G195" s="104">
        <v>44300</v>
      </c>
      <c r="H195" s="104">
        <v>0</v>
      </c>
      <c r="I195" s="106">
        <v>0</v>
      </c>
      <c r="J195" s="107">
        <f t="shared" ref="J195" si="522">(IF(E195="SHORT",F195-G195,IF(E195="LONG",G195-F195)))*D195</f>
        <v>6000</v>
      </c>
      <c r="K195" s="108">
        <v>0</v>
      </c>
      <c r="L195" s="108">
        <v>0</v>
      </c>
      <c r="M195" s="108">
        <f t="shared" ref="M195" si="523">(K195+J195+L195)/D195</f>
        <v>200</v>
      </c>
      <c r="N195" s="109">
        <f t="shared" ref="N195" si="524">M195*D195</f>
        <v>6000</v>
      </c>
    </row>
    <row r="196" spans="1:14" s="79" customFormat="1" ht="13.5" customHeight="1">
      <c r="A196" s="138">
        <v>43739</v>
      </c>
      <c r="B196" s="104" t="s">
        <v>31</v>
      </c>
      <c r="C196" s="104" t="s">
        <v>53</v>
      </c>
      <c r="D196" s="105">
        <v>100</v>
      </c>
      <c r="E196" s="104" t="s">
        <v>2</v>
      </c>
      <c r="F196" s="104">
        <v>3885</v>
      </c>
      <c r="G196" s="104">
        <v>3865</v>
      </c>
      <c r="H196" s="104">
        <v>3830</v>
      </c>
      <c r="I196" s="106">
        <v>0</v>
      </c>
      <c r="J196" s="107">
        <f t="shared" ref="J196" si="525">(IF(E196="SHORT",F196-G196,IF(E196="LONG",G196-F196)))*D196</f>
        <v>2000</v>
      </c>
      <c r="K196" s="108">
        <f>(IF(E196="SHORT",IF(H196="",0,G196-H196),IF(E196="LONG",IF(H196="",0,H196-G196))))*D196</f>
        <v>3500</v>
      </c>
      <c r="L196" s="108">
        <v>0</v>
      </c>
      <c r="M196" s="108">
        <f t="shared" ref="M196" si="526">(K196+J196+L196)/D196</f>
        <v>55</v>
      </c>
      <c r="N196" s="109">
        <f t="shared" ref="N196" si="527">M196*D196</f>
        <v>5500</v>
      </c>
    </row>
    <row r="197" spans="1:14" s="79" customFormat="1" ht="13.5" customHeight="1">
      <c r="A197" s="110"/>
      <c r="B197" s="111"/>
      <c r="C197" s="111"/>
      <c r="D197" s="112"/>
      <c r="E197" s="111"/>
      <c r="F197" s="111"/>
      <c r="G197" s="111"/>
      <c r="H197" s="111"/>
      <c r="I197" s="130" t="s">
        <v>97</v>
      </c>
      <c r="J197" s="131">
        <f>SUM(J7:J196)</f>
        <v>521449.99999999983</v>
      </c>
      <c r="K197" s="131"/>
      <c r="L197" s="131"/>
      <c r="M197" s="131" t="s">
        <v>22</v>
      </c>
      <c r="N197" s="131">
        <f>SUM(N7:N196)</f>
        <v>800249.99999999988</v>
      </c>
    </row>
    <row r="198" spans="1:14" s="79" customFormat="1" ht="13.5" customHeight="1">
      <c r="A198" s="110"/>
      <c r="B198" s="111"/>
      <c r="C198" s="111"/>
      <c r="D198" s="112"/>
      <c r="E198" s="111"/>
      <c r="F198" s="111"/>
      <c r="G198" s="132">
        <v>43709</v>
      </c>
      <c r="H198" s="111"/>
      <c r="I198" s="113"/>
      <c r="J198" s="114"/>
      <c r="K198" s="115"/>
      <c r="L198" s="115"/>
      <c r="M198" s="115"/>
      <c r="N198" s="116"/>
    </row>
    <row r="199" spans="1:14" s="79" customFormat="1" ht="13.5" customHeight="1"/>
    <row r="200" spans="1:14" s="79" customFormat="1" ht="13.5" customHeight="1">
      <c r="A200" s="138">
        <v>43738</v>
      </c>
      <c r="B200" s="104" t="s">
        <v>31</v>
      </c>
      <c r="C200" s="104" t="s">
        <v>53</v>
      </c>
      <c r="D200" s="105">
        <v>100</v>
      </c>
      <c r="E200" s="104" t="s">
        <v>1</v>
      </c>
      <c r="F200" s="104">
        <v>3920</v>
      </c>
      <c r="G200" s="104">
        <v>3880</v>
      </c>
      <c r="H200" s="104">
        <v>0</v>
      </c>
      <c r="I200" s="106">
        <v>0</v>
      </c>
      <c r="J200" s="107">
        <f t="shared" ref="J200" si="528">(IF(E200="SHORT",F200-G200,IF(E200="LONG",G200-F200)))*D200</f>
        <v>-4000</v>
      </c>
      <c r="K200" s="108">
        <v>0</v>
      </c>
      <c r="L200" s="108">
        <v>0</v>
      </c>
      <c r="M200" s="108">
        <f t="shared" ref="M200" si="529">(K200+J200+L200)/D200</f>
        <v>-40</v>
      </c>
      <c r="N200" s="109">
        <f t="shared" ref="N200" si="530">M200*D200</f>
        <v>-4000</v>
      </c>
    </row>
    <row r="201" spans="1:14" s="79" customFormat="1" ht="13.5" customHeight="1">
      <c r="A201" s="138">
        <v>43738</v>
      </c>
      <c r="B201" s="104" t="s">
        <v>4</v>
      </c>
      <c r="C201" s="104" t="s">
        <v>56</v>
      </c>
      <c r="D201" s="105">
        <v>30</v>
      </c>
      <c r="E201" s="104" t="s">
        <v>2</v>
      </c>
      <c r="F201" s="104">
        <v>44600</v>
      </c>
      <c r="G201" s="104">
        <v>44450</v>
      </c>
      <c r="H201" s="104">
        <v>44250</v>
      </c>
      <c r="I201" s="106">
        <v>0</v>
      </c>
      <c r="J201" s="107">
        <f t="shared" ref="J201" si="531">(IF(E201="SHORT",F201-G201,IF(E201="LONG",G201-F201)))*D201</f>
        <v>4500</v>
      </c>
      <c r="K201" s="108">
        <f>(IF(E201="SHORT",IF(H201="",0,G201-H201),IF(E201="LONG",IF(H201="",0,H201-G201))))*D201</f>
        <v>6000</v>
      </c>
      <c r="L201" s="108">
        <v>0</v>
      </c>
      <c r="M201" s="108">
        <f t="shared" ref="M201" si="532">(K201+J201+L201)/D201</f>
        <v>350</v>
      </c>
      <c r="N201" s="109">
        <f t="shared" ref="N201" si="533">M201*D201</f>
        <v>10500</v>
      </c>
    </row>
    <row r="202" spans="1:14" s="79" customFormat="1" ht="13.5" customHeight="1">
      <c r="A202" s="138">
        <v>43738</v>
      </c>
      <c r="B202" s="104" t="s">
        <v>0</v>
      </c>
      <c r="C202" s="104" t="s">
        <v>56</v>
      </c>
      <c r="D202" s="105">
        <v>100</v>
      </c>
      <c r="E202" s="104" t="s">
        <v>2</v>
      </c>
      <c r="F202" s="104">
        <v>37430</v>
      </c>
      <c r="G202" s="104">
        <v>37330</v>
      </c>
      <c r="H202" s="104">
        <v>37230</v>
      </c>
      <c r="I202" s="106">
        <v>0</v>
      </c>
      <c r="J202" s="107">
        <f t="shared" ref="J202" si="534">(IF(E202="SHORT",F202-G202,IF(E202="LONG",G202-F202)))*D202</f>
        <v>10000</v>
      </c>
      <c r="K202" s="108">
        <f>(IF(E202="SHORT",IF(H202="",0,G202-H202),IF(E202="LONG",IF(H202="",0,H202-G202))))*D202</f>
        <v>10000</v>
      </c>
      <c r="L202" s="108">
        <v>0</v>
      </c>
      <c r="M202" s="108">
        <f t="shared" ref="M202" si="535">(K202+J202+L202)/D202</f>
        <v>200</v>
      </c>
      <c r="N202" s="109">
        <f t="shared" ref="N202" si="536">M202*D202</f>
        <v>20000</v>
      </c>
    </row>
    <row r="203" spans="1:14" s="79" customFormat="1" ht="13.5" customHeight="1">
      <c r="A203" s="138">
        <v>43735</v>
      </c>
      <c r="B203" s="104" t="s">
        <v>0</v>
      </c>
      <c r="C203" s="104" t="s">
        <v>56</v>
      </c>
      <c r="D203" s="105">
        <v>100</v>
      </c>
      <c r="E203" s="104" t="s">
        <v>2</v>
      </c>
      <c r="F203" s="104">
        <v>37430</v>
      </c>
      <c r="G203" s="104">
        <v>37330</v>
      </c>
      <c r="H203" s="104">
        <v>0</v>
      </c>
      <c r="I203" s="106">
        <v>0</v>
      </c>
      <c r="J203" s="107">
        <f t="shared" ref="J203" si="537">(IF(E203="SHORT",F203-G203,IF(E203="LONG",G203-F203)))*D203</f>
        <v>10000</v>
      </c>
      <c r="K203" s="108">
        <v>0</v>
      </c>
      <c r="L203" s="108">
        <v>0</v>
      </c>
      <c r="M203" s="108">
        <f t="shared" ref="M203" si="538">(K203+J203+L203)/D203</f>
        <v>100</v>
      </c>
      <c r="N203" s="109">
        <f t="shared" ref="N203" si="539">M203*D203</f>
        <v>10000</v>
      </c>
    </row>
    <row r="204" spans="1:14" s="79" customFormat="1" ht="13.5" customHeight="1">
      <c r="A204" s="138">
        <v>43735</v>
      </c>
      <c r="B204" s="104" t="s">
        <v>4</v>
      </c>
      <c r="C204" s="104" t="s">
        <v>56</v>
      </c>
      <c r="D204" s="105">
        <v>30</v>
      </c>
      <c r="E204" s="104" t="s">
        <v>2</v>
      </c>
      <c r="F204" s="104">
        <v>45200</v>
      </c>
      <c r="G204" s="104">
        <v>45000</v>
      </c>
      <c r="H204" s="104">
        <v>0</v>
      </c>
      <c r="I204" s="106">
        <v>0</v>
      </c>
      <c r="J204" s="107">
        <f t="shared" ref="J204" si="540">(IF(E204="SHORT",F204-G204,IF(E204="LONG",G204-F204)))*D204</f>
        <v>6000</v>
      </c>
      <c r="K204" s="108">
        <v>0</v>
      </c>
      <c r="L204" s="108">
        <v>0</v>
      </c>
      <c r="M204" s="108">
        <f t="shared" ref="M204" si="541">(K204+J204+L204)/D204</f>
        <v>200</v>
      </c>
      <c r="N204" s="109">
        <f t="shared" ref="N204" si="542">M204*D204</f>
        <v>6000</v>
      </c>
    </row>
    <row r="205" spans="1:14" s="79" customFormat="1" ht="13.5" customHeight="1">
      <c r="A205" s="138">
        <v>43735</v>
      </c>
      <c r="B205" s="104" t="s">
        <v>31</v>
      </c>
      <c r="C205" s="104" t="s">
        <v>53</v>
      </c>
      <c r="D205" s="105">
        <v>100</v>
      </c>
      <c r="E205" s="104" t="s">
        <v>1</v>
      </c>
      <c r="F205" s="104">
        <v>3940</v>
      </c>
      <c r="G205" s="104">
        <v>3895</v>
      </c>
      <c r="H205" s="104">
        <v>0</v>
      </c>
      <c r="I205" s="106">
        <v>0</v>
      </c>
      <c r="J205" s="107">
        <f t="shared" ref="J205" si="543">(IF(E205="SHORT",F205-G205,IF(E205="LONG",G205-F205)))*D205</f>
        <v>-4500</v>
      </c>
      <c r="K205" s="108">
        <v>0</v>
      </c>
      <c r="L205" s="108">
        <v>0</v>
      </c>
      <c r="M205" s="108">
        <f t="shared" ref="M205" si="544">(K205+J205+L205)/D205</f>
        <v>-45</v>
      </c>
      <c r="N205" s="109">
        <f t="shared" ref="N205" si="545">M205*D205</f>
        <v>-4500</v>
      </c>
    </row>
    <row r="206" spans="1:14" s="79" customFormat="1" ht="13.5" customHeight="1">
      <c r="A206" s="138">
        <v>43734</v>
      </c>
      <c r="B206" s="104" t="s">
        <v>0</v>
      </c>
      <c r="C206" s="104" t="s">
        <v>56</v>
      </c>
      <c r="D206" s="105">
        <v>100</v>
      </c>
      <c r="E206" s="104" t="s">
        <v>2</v>
      </c>
      <c r="F206" s="104">
        <v>37570</v>
      </c>
      <c r="G206" s="104">
        <v>37670</v>
      </c>
      <c r="H206" s="104">
        <v>0</v>
      </c>
      <c r="I206" s="106">
        <v>0</v>
      </c>
      <c r="J206" s="107">
        <f t="shared" ref="J206" si="546">(IF(E206="SHORT",F206-G206,IF(E206="LONG",G206-F206)))*D206</f>
        <v>-10000</v>
      </c>
      <c r="K206" s="108">
        <v>0</v>
      </c>
      <c r="L206" s="108">
        <v>0</v>
      </c>
      <c r="M206" s="108">
        <f t="shared" ref="M206" si="547">(K206+J206+L206)/D206</f>
        <v>-100</v>
      </c>
      <c r="N206" s="109">
        <f t="shared" ref="N206" si="548">M206*D206</f>
        <v>-10000</v>
      </c>
    </row>
    <row r="207" spans="1:14" s="79" customFormat="1" ht="13.5" customHeight="1">
      <c r="A207" s="138">
        <v>43734</v>
      </c>
      <c r="B207" s="104" t="s">
        <v>4</v>
      </c>
      <c r="C207" s="104" t="s">
        <v>56</v>
      </c>
      <c r="D207" s="105">
        <v>30</v>
      </c>
      <c r="E207" s="104" t="s">
        <v>2</v>
      </c>
      <c r="F207" s="104">
        <v>46300</v>
      </c>
      <c r="G207" s="104">
        <v>46100</v>
      </c>
      <c r="H207" s="104">
        <v>0</v>
      </c>
      <c r="I207" s="106">
        <v>0</v>
      </c>
      <c r="J207" s="107">
        <f t="shared" ref="J207" si="549">(IF(E207="SHORT",F207-G207,IF(E207="LONG",G207-F207)))*D207</f>
        <v>6000</v>
      </c>
      <c r="K207" s="108">
        <v>0</v>
      </c>
      <c r="L207" s="108">
        <v>0</v>
      </c>
      <c r="M207" s="108">
        <f t="shared" ref="M207" si="550">(K207+J207+L207)/D207</f>
        <v>200</v>
      </c>
      <c r="N207" s="109">
        <f t="shared" ref="N207" si="551">M207*D207</f>
        <v>6000</v>
      </c>
    </row>
    <row r="208" spans="1:14" s="79" customFormat="1" ht="13.5" customHeight="1">
      <c r="A208" s="138">
        <v>43734</v>
      </c>
      <c r="B208" s="104" t="s">
        <v>31</v>
      </c>
      <c r="C208" s="104" t="s">
        <v>53</v>
      </c>
      <c r="D208" s="105">
        <v>100</v>
      </c>
      <c r="E208" s="104" t="s">
        <v>1</v>
      </c>
      <c r="F208" s="104">
        <v>4040</v>
      </c>
      <c r="G208" s="104">
        <v>4000</v>
      </c>
      <c r="H208" s="104">
        <v>0</v>
      </c>
      <c r="I208" s="106">
        <v>0</v>
      </c>
      <c r="J208" s="107">
        <f t="shared" ref="J208" si="552">(IF(E208="SHORT",F208-G208,IF(E208="LONG",G208-F208)))*D208</f>
        <v>-4000</v>
      </c>
      <c r="K208" s="108">
        <v>0</v>
      </c>
      <c r="L208" s="108">
        <v>0</v>
      </c>
      <c r="M208" s="108">
        <f t="shared" ref="M208" si="553">(K208+J208+L208)/D208</f>
        <v>-40</v>
      </c>
      <c r="N208" s="109">
        <f t="shared" ref="N208" si="554">M208*D208</f>
        <v>-4000</v>
      </c>
    </row>
    <row r="209" spans="1:14" s="79" customFormat="1" ht="13.5" customHeight="1">
      <c r="A209" s="138">
        <v>43733</v>
      </c>
      <c r="B209" s="104" t="s">
        <v>4</v>
      </c>
      <c r="C209" s="104" t="s">
        <v>56</v>
      </c>
      <c r="D209" s="105">
        <v>30</v>
      </c>
      <c r="E209" s="104" t="s">
        <v>2</v>
      </c>
      <c r="F209" s="104">
        <v>47800</v>
      </c>
      <c r="G209" s="104">
        <v>48000</v>
      </c>
      <c r="H209" s="104">
        <v>0</v>
      </c>
      <c r="I209" s="106">
        <v>0</v>
      </c>
      <c r="J209" s="107">
        <f t="shared" ref="J209" si="555">(IF(E209="SHORT",F209-G209,IF(E209="LONG",G209-F209)))*D209</f>
        <v>-6000</v>
      </c>
      <c r="K209" s="108">
        <v>0</v>
      </c>
      <c r="L209" s="108">
        <v>0</v>
      </c>
      <c r="M209" s="108">
        <f t="shared" ref="M209" si="556">(K209+J209+L209)/D209</f>
        <v>-200</v>
      </c>
      <c r="N209" s="109">
        <f t="shared" ref="N209" si="557">M209*D209</f>
        <v>-6000</v>
      </c>
    </row>
    <row r="210" spans="1:14" s="79" customFormat="1" ht="13.5" customHeight="1">
      <c r="A210" s="138">
        <v>43733</v>
      </c>
      <c r="B210" s="104" t="s">
        <v>0</v>
      </c>
      <c r="C210" s="104" t="s">
        <v>56</v>
      </c>
      <c r="D210" s="105">
        <v>100</v>
      </c>
      <c r="E210" s="104" t="s">
        <v>2</v>
      </c>
      <c r="F210" s="104">
        <v>38100</v>
      </c>
      <c r="G210" s="104">
        <v>38020</v>
      </c>
      <c r="H210" s="104">
        <v>37900</v>
      </c>
      <c r="I210" s="106">
        <v>0</v>
      </c>
      <c r="J210" s="107">
        <f t="shared" ref="J210" si="558">(IF(E210="SHORT",F210-G210,IF(E210="LONG",G210-F210)))*D210</f>
        <v>8000</v>
      </c>
      <c r="K210" s="108">
        <f>(IF(E210="SHORT",IF(H210="",0,G210-H210),IF(E210="LONG",IF(H210="",0,H210-G210))))*D210</f>
        <v>12000</v>
      </c>
      <c r="L210" s="108">
        <v>0</v>
      </c>
      <c r="M210" s="108">
        <f t="shared" ref="M210" si="559">(K210+J210+L210)/D210</f>
        <v>200</v>
      </c>
      <c r="N210" s="109">
        <f t="shared" ref="N210" si="560">M210*D210</f>
        <v>20000</v>
      </c>
    </row>
    <row r="211" spans="1:14" s="79" customFormat="1" ht="13.5" customHeight="1">
      <c r="A211" s="138">
        <v>43733</v>
      </c>
      <c r="B211" s="104" t="s">
        <v>31</v>
      </c>
      <c r="C211" s="104" t="s">
        <v>53</v>
      </c>
      <c r="D211" s="105">
        <v>100</v>
      </c>
      <c r="E211" s="104" t="s">
        <v>2</v>
      </c>
      <c r="F211" s="104">
        <v>4020</v>
      </c>
      <c r="G211" s="104">
        <v>4000</v>
      </c>
      <c r="H211" s="104">
        <v>3980</v>
      </c>
      <c r="I211" s="106">
        <v>0</v>
      </c>
      <c r="J211" s="107">
        <f t="shared" ref="J211" si="561">(IF(E211="SHORT",F211-G211,IF(E211="LONG",G211-F211)))*D211</f>
        <v>2000</v>
      </c>
      <c r="K211" s="108">
        <f>(IF(E211="SHORT",IF(H211="",0,G211-H211),IF(E211="LONG",IF(H211="",0,H211-G211))))*D211</f>
        <v>2000</v>
      </c>
      <c r="L211" s="108">
        <v>0</v>
      </c>
      <c r="M211" s="108">
        <f t="shared" ref="M211" si="562">(K211+J211+L211)/D211</f>
        <v>40</v>
      </c>
      <c r="N211" s="109">
        <f t="shared" ref="N211" si="563">M211*D211</f>
        <v>4000</v>
      </c>
    </row>
    <row r="212" spans="1:14" s="79" customFormat="1" ht="13.5" customHeight="1">
      <c r="A212" s="138">
        <v>43732</v>
      </c>
      <c r="B212" s="104" t="s">
        <v>4</v>
      </c>
      <c r="C212" s="104" t="s">
        <v>56</v>
      </c>
      <c r="D212" s="105">
        <v>30</v>
      </c>
      <c r="E212" s="104" t="s">
        <v>2</v>
      </c>
      <c r="F212" s="104">
        <v>47800</v>
      </c>
      <c r="G212" s="104">
        <v>47550</v>
      </c>
      <c r="H212" s="104">
        <v>0</v>
      </c>
      <c r="I212" s="106">
        <v>0</v>
      </c>
      <c r="J212" s="107">
        <f t="shared" ref="J212" si="564">(IF(E212="SHORT",F212-G212,IF(E212="LONG",G212-F212)))*D212</f>
        <v>7500</v>
      </c>
      <c r="K212" s="108">
        <v>0</v>
      </c>
      <c r="L212" s="108">
        <v>0</v>
      </c>
      <c r="M212" s="108">
        <f t="shared" ref="M212" si="565">(K212+J212+L212)/D212</f>
        <v>250</v>
      </c>
      <c r="N212" s="109">
        <f t="shared" ref="N212" si="566">M212*D212</f>
        <v>7500</v>
      </c>
    </row>
    <row r="213" spans="1:14" s="79" customFormat="1" ht="13.5" customHeight="1">
      <c r="A213" s="138">
        <v>43732</v>
      </c>
      <c r="B213" s="104" t="s">
        <v>0</v>
      </c>
      <c r="C213" s="104" t="s">
        <v>56</v>
      </c>
      <c r="D213" s="105">
        <v>100</v>
      </c>
      <c r="E213" s="104" t="s">
        <v>2</v>
      </c>
      <c r="F213" s="104">
        <v>37860</v>
      </c>
      <c r="G213" s="104">
        <v>37960</v>
      </c>
      <c r="H213" s="104">
        <v>0</v>
      </c>
      <c r="I213" s="106">
        <v>0</v>
      </c>
      <c r="J213" s="107">
        <f t="shared" ref="J213:J214" si="567">(IF(E213="SHORT",F213-G213,IF(E213="LONG",G213-F213)))*D213</f>
        <v>-10000</v>
      </c>
      <c r="K213" s="108">
        <v>0</v>
      </c>
      <c r="L213" s="108">
        <v>0</v>
      </c>
      <c r="M213" s="108">
        <f t="shared" ref="M213" si="568">(K213+J213+L213)/D213</f>
        <v>-100</v>
      </c>
      <c r="N213" s="109">
        <f t="shared" ref="N213" si="569">M213*D213</f>
        <v>-10000</v>
      </c>
    </row>
    <row r="214" spans="1:14" s="79" customFormat="1" ht="13.5" customHeight="1">
      <c r="A214" s="138">
        <v>43732</v>
      </c>
      <c r="B214" s="104" t="s">
        <v>31</v>
      </c>
      <c r="C214" s="104" t="s">
        <v>53</v>
      </c>
      <c r="D214" s="105">
        <v>100</v>
      </c>
      <c r="E214" s="104" t="s">
        <v>2</v>
      </c>
      <c r="F214" s="104">
        <v>4127</v>
      </c>
      <c r="G214" s="104">
        <v>4100</v>
      </c>
      <c r="H214" s="104">
        <v>4070</v>
      </c>
      <c r="I214" s="106">
        <v>0</v>
      </c>
      <c r="J214" s="107">
        <f t="shared" si="567"/>
        <v>2700</v>
      </c>
      <c r="K214" s="108">
        <v>0</v>
      </c>
      <c r="L214" s="108">
        <v>0</v>
      </c>
      <c r="M214" s="108">
        <f t="shared" ref="M214" si="570">(K214+J214+L214)/D214</f>
        <v>27</v>
      </c>
      <c r="N214" s="109">
        <f t="shared" ref="N214" si="571">M214*D214</f>
        <v>2700</v>
      </c>
    </row>
    <row r="215" spans="1:14" s="79" customFormat="1" ht="13.5" customHeight="1">
      <c r="A215" s="138">
        <v>43732</v>
      </c>
      <c r="B215" s="104" t="s">
        <v>6</v>
      </c>
      <c r="C215" s="104" t="s">
        <v>55</v>
      </c>
      <c r="D215" s="105">
        <v>5000</v>
      </c>
      <c r="E215" s="104" t="s">
        <v>1</v>
      </c>
      <c r="F215" s="104">
        <v>154.5</v>
      </c>
      <c r="G215" s="104">
        <v>153.9</v>
      </c>
      <c r="H215" s="104">
        <v>0</v>
      </c>
      <c r="I215" s="106">
        <v>0</v>
      </c>
      <c r="J215" s="107">
        <f t="shared" ref="J215" si="572">(IF(E215="SHORT",F215-G215,IF(E215="LONG",G215-F215)))*D215</f>
        <v>-2999.9999999999718</v>
      </c>
      <c r="K215" s="108">
        <v>0</v>
      </c>
      <c r="L215" s="108">
        <v>0</v>
      </c>
      <c r="M215" s="108">
        <f t="shared" ref="M215" si="573">(K215+J215+L215)/D215</f>
        <v>-0.59999999999999432</v>
      </c>
      <c r="N215" s="109">
        <f t="shared" ref="N215" si="574">M215*D215</f>
        <v>-2999.9999999999718</v>
      </c>
    </row>
    <row r="216" spans="1:14" s="79" customFormat="1" ht="13.5" customHeight="1">
      <c r="A216" s="138">
        <v>43731</v>
      </c>
      <c r="B216" s="104" t="s">
        <v>117</v>
      </c>
      <c r="C216" s="104" t="s">
        <v>53</v>
      </c>
      <c r="D216" s="105">
        <v>1000</v>
      </c>
      <c r="E216" s="104" t="s">
        <v>1</v>
      </c>
      <c r="F216" s="104">
        <v>442</v>
      </c>
      <c r="G216" s="104">
        <v>444</v>
      </c>
      <c r="H216" s="104">
        <v>0</v>
      </c>
      <c r="I216" s="106">
        <v>0</v>
      </c>
      <c r="J216" s="107">
        <f t="shared" ref="J216" si="575">(IF(E216="SHORT",F216-G216,IF(E216="LONG",G216-F216)))*D216</f>
        <v>2000</v>
      </c>
      <c r="K216" s="108">
        <v>0</v>
      </c>
      <c r="L216" s="108">
        <v>0</v>
      </c>
      <c r="M216" s="108">
        <f t="shared" ref="M216" si="576">(K216+J216+L216)/D216</f>
        <v>2</v>
      </c>
      <c r="N216" s="109">
        <f t="shared" ref="N216" si="577">M216*D216</f>
        <v>2000</v>
      </c>
    </row>
    <row r="217" spans="1:14" s="79" customFormat="1" ht="13.5" customHeight="1">
      <c r="A217" s="138">
        <v>43731</v>
      </c>
      <c r="B217" s="104" t="s">
        <v>31</v>
      </c>
      <c r="C217" s="104" t="s">
        <v>53</v>
      </c>
      <c r="D217" s="105">
        <v>100</v>
      </c>
      <c r="E217" s="104" t="s">
        <v>2</v>
      </c>
      <c r="F217" s="104">
        <v>4110</v>
      </c>
      <c r="G217" s="104">
        <v>4145</v>
      </c>
      <c r="H217" s="104">
        <v>0</v>
      </c>
      <c r="I217" s="106">
        <v>0</v>
      </c>
      <c r="J217" s="107">
        <f t="shared" ref="J217" si="578">(IF(E217="SHORT",F217-G217,IF(E217="LONG",G217-F217)))*D217</f>
        <v>-3500</v>
      </c>
      <c r="K217" s="108">
        <v>0</v>
      </c>
      <c r="L217" s="108">
        <v>0</v>
      </c>
      <c r="M217" s="108">
        <f t="shared" ref="M217" si="579">(K217+J217+L217)/D217</f>
        <v>-35</v>
      </c>
      <c r="N217" s="109">
        <f t="shared" ref="N217" si="580">M217*D217</f>
        <v>-3500</v>
      </c>
    </row>
    <row r="218" spans="1:14" s="79" customFormat="1" ht="13.5" customHeight="1">
      <c r="A218" s="138">
        <v>43731</v>
      </c>
      <c r="B218" s="104" t="s">
        <v>0</v>
      </c>
      <c r="C218" s="104" t="s">
        <v>56</v>
      </c>
      <c r="D218" s="105">
        <v>100</v>
      </c>
      <c r="E218" s="104" t="s">
        <v>2</v>
      </c>
      <c r="F218" s="104">
        <v>37830</v>
      </c>
      <c r="G218" s="104">
        <v>37930</v>
      </c>
      <c r="H218" s="104">
        <v>0</v>
      </c>
      <c r="I218" s="106">
        <v>0</v>
      </c>
      <c r="J218" s="107">
        <f t="shared" ref="J218" si="581">(IF(E218="SHORT",F218-G218,IF(E218="LONG",G218-F218)))*D218</f>
        <v>-10000</v>
      </c>
      <c r="K218" s="108">
        <v>0</v>
      </c>
      <c r="L218" s="108">
        <v>0</v>
      </c>
      <c r="M218" s="108">
        <f t="shared" ref="M218" si="582">(K218+J218+L218)/D218</f>
        <v>-100</v>
      </c>
      <c r="N218" s="109">
        <f t="shared" ref="N218" si="583">M218*D218</f>
        <v>-10000</v>
      </c>
    </row>
    <row r="219" spans="1:14" s="79" customFormat="1" ht="13.5" customHeight="1">
      <c r="A219" s="138">
        <v>43728</v>
      </c>
      <c r="B219" s="104" t="s">
        <v>0</v>
      </c>
      <c r="C219" s="104" t="s">
        <v>56</v>
      </c>
      <c r="D219" s="105">
        <v>100</v>
      </c>
      <c r="E219" s="104" t="s">
        <v>2</v>
      </c>
      <c r="F219" s="104">
        <v>37560</v>
      </c>
      <c r="G219" s="104">
        <v>37460</v>
      </c>
      <c r="H219" s="104">
        <v>0</v>
      </c>
      <c r="I219" s="106">
        <v>0</v>
      </c>
      <c r="J219" s="107">
        <f t="shared" ref="J219" si="584">(IF(E219="SHORT",F219-G219,IF(E219="LONG",G219-F219)))*D219</f>
        <v>10000</v>
      </c>
      <c r="K219" s="108">
        <v>0</v>
      </c>
      <c r="L219" s="108">
        <v>0</v>
      </c>
      <c r="M219" s="108">
        <f t="shared" ref="M219" si="585">(K219+J219+L219)/D219</f>
        <v>100</v>
      </c>
      <c r="N219" s="109">
        <f t="shared" ref="N219" si="586">M219*D219</f>
        <v>10000</v>
      </c>
    </row>
    <row r="220" spans="1:14" s="79" customFormat="1" ht="13.5" customHeight="1">
      <c r="A220" s="138">
        <v>43728</v>
      </c>
      <c r="B220" s="104" t="s">
        <v>31</v>
      </c>
      <c r="C220" s="104" t="s">
        <v>53</v>
      </c>
      <c r="D220" s="105">
        <v>100</v>
      </c>
      <c r="E220" s="104" t="s">
        <v>1</v>
      </c>
      <c r="F220" s="104">
        <v>4220</v>
      </c>
      <c r="G220" s="104">
        <v>4190</v>
      </c>
      <c r="H220" s="104">
        <v>0</v>
      </c>
      <c r="I220" s="106">
        <v>0</v>
      </c>
      <c r="J220" s="107">
        <f t="shared" ref="J220" si="587">(IF(E220="SHORT",F220-G220,IF(E220="LONG",G220-F220)))*D220</f>
        <v>-3000</v>
      </c>
      <c r="K220" s="108">
        <v>0</v>
      </c>
      <c r="L220" s="108">
        <v>0</v>
      </c>
      <c r="M220" s="108">
        <f t="shared" ref="M220" si="588">(K220+J220+L220)/D220</f>
        <v>-30</v>
      </c>
      <c r="N220" s="109">
        <f t="shared" ref="N220" si="589">M220*D220</f>
        <v>-3000</v>
      </c>
    </row>
    <row r="221" spans="1:14" s="79" customFormat="1" ht="13.5" customHeight="1">
      <c r="A221" s="138">
        <v>43728</v>
      </c>
      <c r="B221" s="104" t="s">
        <v>6</v>
      </c>
      <c r="C221" s="104" t="s">
        <v>55</v>
      </c>
      <c r="D221" s="105">
        <v>5000</v>
      </c>
      <c r="E221" s="104" t="s">
        <v>1</v>
      </c>
      <c r="F221" s="104">
        <v>155.6</v>
      </c>
      <c r="G221" s="104">
        <v>156.25</v>
      </c>
      <c r="H221" s="104">
        <v>0</v>
      </c>
      <c r="I221" s="106">
        <v>0</v>
      </c>
      <c r="J221" s="107">
        <f t="shared" ref="J221" si="590">(IF(E221="SHORT",F221-G221,IF(E221="LONG",G221-F221)))*D221</f>
        <v>3250.0000000000282</v>
      </c>
      <c r="K221" s="108">
        <v>0</v>
      </c>
      <c r="L221" s="108">
        <v>0</v>
      </c>
      <c r="M221" s="108">
        <f t="shared" ref="M221" si="591">(K221+J221+L221)/D221</f>
        <v>0.65000000000000568</v>
      </c>
      <c r="N221" s="109">
        <f t="shared" ref="N221" si="592">M221*D221</f>
        <v>3250.0000000000282</v>
      </c>
    </row>
    <row r="222" spans="1:14" s="79" customFormat="1" ht="13.5" customHeight="1">
      <c r="A222" s="138">
        <v>43727</v>
      </c>
      <c r="B222" s="104" t="s">
        <v>6</v>
      </c>
      <c r="C222" s="104" t="s">
        <v>55</v>
      </c>
      <c r="D222" s="105">
        <v>5000</v>
      </c>
      <c r="E222" s="104" t="s">
        <v>1</v>
      </c>
      <c r="F222" s="104">
        <v>154.69999999999999</v>
      </c>
      <c r="G222" s="104">
        <v>155.25</v>
      </c>
      <c r="H222" s="104">
        <v>0</v>
      </c>
      <c r="I222" s="106">
        <v>0</v>
      </c>
      <c r="J222" s="107">
        <f t="shared" ref="J222" si="593">(IF(E222="SHORT",F222-G222,IF(E222="LONG",G222-F222)))*D222</f>
        <v>2750.0000000000568</v>
      </c>
      <c r="K222" s="108">
        <v>0</v>
      </c>
      <c r="L222" s="108">
        <v>0</v>
      </c>
      <c r="M222" s="108">
        <f t="shared" ref="M222" si="594">(K222+J222+L222)/D222</f>
        <v>0.55000000000001137</v>
      </c>
      <c r="N222" s="109">
        <f t="shared" ref="N222" si="595">M222*D222</f>
        <v>2750.0000000000568</v>
      </c>
    </row>
    <row r="223" spans="1:14" s="79" customFormat="1" ht="13.5" customHeight="1">
      <c r="A223" s="138">
        <v>43727</v>
      </c>
      <c r="B223" s="104" t="s">
        <v>4</v>
      </c>
      <c r="C223" s="104" t="s">
        <v>56</v>
      </c>
      <c r="D223" s="105">
        <v>30</v>
      </c>
      <c r="E223" s="104" t="s">
        <v>2</v>
      </c>
      <c r="F223" s="104">
        <v>46600</v>
      </c>
      <c r="G223" s="104">
        <v>46400</v>
      </c>
      <c r="H223" s="104">
        <v>0</v>
      </c>
      <c r="I223" s="106">
        <v>0</v>
      </c>
      <c r="J223" s="107">
        <f t="shared" ref="J223" si="596">(IF(E223="SHORT",F223-G223,IF(E223="LONG",G223-F223)))*D223</f>
        <v>6000</v>
      </c>
      <c r="K223" s="108">
        <v>0</v>
      </c>
      <c r="L223" s="108">
        <v>0</v>
      </c>
      <c r="M223" s="108">
        <f t="shared" ref="M223" si="597">(K223+J223+L223)/D223</f>
        <v>200</v>
      </c>
      <c r="N223" s="109">
        <f t="shared" ref="N223" si="598">M223*D223</f>
        <v>6000</v>
      </c>
    </row>
    <row r="224" spans="1:14" s="79" customFormat="1" ht="13.5" customHeight="1">
      <c r="A224" s="138">
        <v>43727</v>
      </c>
      <c r="B224" s="104" t="s">
        <v>0</v>
      </c>
      <c r="C224" s="104" t="s">
        <v>56</v>
      </c>
      <c r="D224" s="105">
        <v>100</v>
      </c>
      <c r="E224" s="104" t="s">
        <v>2</v>
      </c>
      <c r="F224" s="104">
        <v>37680</v>
      </c>
      <c r="G224" s="104">
        <v>37780</v>
      </c>
      <c r="H224" s="104">
        <v>0</v>
      </c>
      <c r="I224" s="106">
        <v>0</v>
      </c>
      <c r="J224" s="107">
        <f t="shared" ref="J224" si="599">(IF(E224="SHORT",F224-G224,IF(E224="LONG",G224-F224)))*D224</f>
        <v>-10000</v>
      </c>
      <c r="K224" s="108">
        <v>0</v>
      </c>
      <c r="L224" s="108">
        <v>0</v>
      </c>
      <c r="M224" s="108">
        <f t="shared" ref="M224" si="600">(K224+J224+L224)/D224</f>
        <v>-100</v>
      </c>
      <c r="N224" s="109">
        <f t="shared" ref="N224" si="601">M224*D224</f>
        <v>-10000</v>
      </c>
    </row>
    <row r="225" spans="1:14" s="79" customFormat="1" ht="13.5" customHeight="1">
      <c r="A225" s="138">
        <v>43727</v>
      </c>
      <c r="B225" s="104" t="s">
        <v>31</v>
      </c>
      <c r="C225" s="104" t="s">
        <v>53</v>
      </c>
      <c r="D225" s="105">
        <v>100</v>
      </c>
      <c r="E225" s="104" t="s">
        <v>2</v>
      </c>
      <c r="F225" s="104">
        <v>4190</v>
      </c>
      <c r="G225" s="104">
        <v>4165</v>
      </c>
      <c r="H225" s="104">
        <v>0</v>
      </c>
      <c r="I225" s="106">
        <v>0</v>
      </c>
      <c r="J225" s="107">
        <f t="shared" ref="J225" si="602">(IF(E225="SHORT",F225-G225,IF(E225="LONG",G225-F225)))*D225</f>
        <v>2500</v>
      </c>
      <c r="K225" s="108">
        <v>0</v>
      </c>
      <c r="L225" s="108">
        <v>0</v>
      </c>
      <c r="M225" s="108">
        <f t="shared" ref="M225" si="603">(K225+J225+L225)/D225</f>
        <v>25</v>
      </c>
      <c r="N225" s="109">
        <f t="shared" ref="N225" si="604">M225*D225</f>
        <v>2500</v>
      </c>
    </row>
    <row r="226" spans="1:14" s="79" customFormat="1" ht="13.5" customHeight="1">
      <c r="A226" s="138">
        <v>43726</v>
      </c>
      <c r="B226" s="104" t="s">
        <v>0</v>
      </c>
      <c r="C226" s="104" t="s">
        <v>56</v>
      </c>
      <c r="D226" s="105">
        <v>100</v>
      </c>
      <c r="E226" s="104" t="s">
        <v>2</v>
      </c>
      <c r="F226" s="104">
        <v>37800</v>
      </c>
      <c r="G226" s="104">
        <v>37730</v>
      </c>
      <c r="H226" s="104">
        <v>0</v>
      </c>
      <c r="I226" s="106">
        <v>0</v>
      </c>
      <c r="J226" s="107">
        <f t="shared" ref="J226" si="605">(IF(E226="SHORT",F226-G226,IF(E226="LONG",G226-F226)))*D226</f>
        <v>7000</v>
      </c>
      <c r="K226" s="108">
        <v>0</v>
      </c>
      <c r="L226" s="108">
        <v>0</v>
      </c>
      <c r="M226" s="108">
        <f t="shared" ref="M226" si="606">(K226+J226+L226)/D226</f>
        <v>70</v>
      </c>
      <c r="N226" s="109">
        <f t="shared" ref="N226" si="607">M226*D226</f>
        <v>7000</v>
      </c>
    </row>
    <row r="227" spans="1:14" s="79" customFormat="1" ht="13.5" customHeight="1">
      <c r="A227" s="138">
        <v>43726</v>
      </c>
      <c r="B227" s="104" t="s">
        <v>4</v>
      </c>
      <c r="C227" s="104" t="s">
        <v>56</v>
      </c>
      <c r="D227" s="105">
        <v>30</v>
      </c>
      <c r="E227" s="104" t="s">
        <v>2</v>
      </c>
      <c r="F227" s="104">
        <v>46800</v>
      </c>
      <c r="G227" s="104">
        <v>46650</v>
      </c>
      <c r="H227" s="104">
        <v>0</v>
      </c>
      <c r="I227" s="106">
        <v>0</v>
      </c>
      <c r="J227" s="107">
        <f t="shared" ref="J227" si="608">(IF(E227="SHORT",F227-G227,IF(E227="LONG",G227-F227)))*D227</f>
        <v>4500</v>
      </c>
      <c r="K227" s="108">
        <v>0</v>
      </c>
      <c r="L227" s="108">
        <v>0</v>
      </c>
      <c r="M227" s="108">
        <f t="shared" ref="M227" si="609">(K227+J227+L227)/D227</f>
        <v>150</v>
      </c>
      <c r="N227" s="109">
        <f t="shared" ref="N227" si="610">M227*D227</f>
        <v>4500</v>
      </c>
    </row>
    <row r="228" spans="1:14" s="79" customFormat="1" ht="13.5" customHeight="1">
      <c r="A228" s="138">
        <v>43726</v>
      </c>
      <c r="B228" s="104" t="s">
        <v>5</v>
      </c>
      <c r="C228" s="104" t="s">
        <v>55</v>
      </c>
      <c r="D228" s="105">
        <v>5000</v>
      </c>
      <c r="E228" s="104" t="s">
        <v>1</v>
      </c>
      <c r="F228" s="104">
        <v>184.5</v>
      </c>
      <c r="G228" s="104">
        <v>185</v>
      </c>
      <c r="H228" s="104">
        <v>0</v>
      </c>
      <c r="I228" s="106">
        <v>0</v>
      </c>
      <c r="J228" s="107">
        <f t="shared" ref="J228" si="611">(IF(E228="SHORT",F228-G228,IF(E228="LONG",G228-F228)))*D228</f>
        <v>2500</v>
      </c>
      <c r="K228" s="108">
        <v>0</v>
      </c>
      <c r="L228" s="108">
        <v>0</v>
      </c>
      <c r="M228" s="108">
        <f t="shared" ref="M228" si="612">(K228+J228+L228)/D228</f>
        <v>0.5</v>
      </c>
      <c r="N228" s="109">
        <f t="shared" ref="N228" si="613">M228*D228</f>
        <v>2500</v>
      </c>
    </row>
    <row r="229" spans="1:14" s="79" customFormat="1" ht="13.5" customHeight="1">
      <c r="A229" s="138">
        <v>43726</v>
      </c>
      <c r="B229" s="104" t="s">
        <v>31</v>
      </c>
      <c r="C229" s="104" t="s">
        <v>53</v>
      </c>
      <c r="D229" s="105">
        <v>100</v>
      </c>
      <c r="E229" s="104" t="s">
        <v>2</v>
      </c>
      <c r="F229" s="104">
        <v>4175</v>
      </c>
      <c r="G229" s="104">
        <v>4150</v>
      </c>
      <c r="H229" s="104">
        <v>0</v>
      </c>
      <c r="I229" s="106">
        <v>0</v>
      </c>
      <c r="J229" s="107">
        <f t="shared" ref="J229" si="614">(IF(E229="SHORT",F229-G229,IF(E229="LONG",G229-F229)))*D229</f>
        <v>2500</v>
      </c>
      <c r="K229" s="108">
        <v>0</v>
      </c>
      <c r="L229" s="108">
        <v>0</v>
      </c>
      <c r="M229" s="108">
        <f t="shared" ref="M229" si="615">(K229+J229+L229)/D229</f>
        <v>25</v>
      </c>
      <c r="N229" s="109">
        <f t="shared" ref="N229" si="616">M229*D229</f>
        <v>2500</v>
      </c>
    </row>
    <row r="230" spans="1:14" s="79" customFormat="1" ht="13.5" customHeight="1">
      <c r="A230" s="138">
        <v>43725</v>
      </c>
      <c r="B230" s="104" t="s">
        <v>4</v>
      </c>
      <c r="C230" s="104" t="s">
        <v>56</v>
      </c>
      <c r="D230" s="105">
        <v>30</v>
      </c>
      <c r="E230" s="104" t="s">
        <v>1</v>
      </c>
      <c r="F230" s="104">
        <v>47200</v>
      </c>
      <c r="G230" s="104">
        <v>47350</v>
      </c>
      <c r="H230" s="104">
        <v>0</v>
      </c>
      <c r="I230" s="106">
        <v>0</v>
      </c>
      <c r="J230" s="107">
        <f t="shared" ref="J230" si="617">(IF(E230="SHORT",F230-G230,IF(E230="LONG",G230-F230)))*D230</f>
        <v>4500</v>
      </c>
      <c r="K230" s="108">
        <v>0</v>
      </c>
      <c r="L230" s="108">
        <v>0</v>
      </c>
      <c r="M230" s="108">
        <f t="shared" ref="M230" si="618">(K230+J230+L230)/D230</f>
        <v>150</v>
      </c>
      <c r="N230" s="109">
        <f t="shared" ref="N230" si="619">M230*D230</f>
        <v>4500</v>
      </c>
    </row>
    <row r="231" spans="1:14" s="79" customFormat="1" ht="13.5" customHeight="1">
      <c r="A231" s="138">
        <v>43725</v>
      </c>
      <c r="B231" s="104" t="s">
        <v>31</v>
      </c>
      <c r="C231" s="104" t="s">
        <v>53</v>
      </c>
      <c r="D231" s="105">
        <v>100</v>
      </c>
      <c r="E231" s="104" t="s">
        <v>1</v>
      </c>
      <c r="F231" s="104">
        <v>4480</v>
      </c>
      <c r="G231" s="104">
        <v>4445</v>
      </c>
      <c r="H231" s="104">
        <v>0</v>
      </c>
      <c r="I231" s="106">
        <v>0</v>
      </c>
      <c r="J231" s="107">
        <f t="shared" ref="J231" si="620">(IF(E231="SHORT",F231-G231,IF(E231="LONG",G231-F231)))*D231</f>
        <v>-3500</v>
      </c>
      <c r="K231" s="108">
        <v>0</v>
      </c>
      <c r="L231" s="108">
        <v>0</v>
      </c>
      <c r="M231" s="108">
        <f t="shared" ref="M231" si="621">(K231+J231+L231)/D231</f>
        <v>-35</v>
      </c>
      <c r="N231" s="109">
        <f t="shared" ref="N231" si="622">M231*D231</f>
        <v>-3500</v>
      </c>
    </row>
    <row r="232" spans="1:14" s="79" customFormat="1" ht="13.5" customHeight="1">
      <c r="A232" s="138">
        <v>43725</v>
      </c>
      <c r="B232" s="104" t="s">
        <v>5</v>
      </c>
      <c r="C232" s="104" t="s">
        <v>55</v>
      </c>
      <c r="D232" s="105">
        <v>5000</v>
      </c>
      <c r="E232" s="104" t="s">
        <v>1</v>
      </c>
      <c r="F232" s="104">
        <v>185.5</v>
      </c>
      <c r="G232" s="104">
        <v>186</v>
      </c>
      <c r="H232" s="104">
        <v>0</v>
      </c>
      <c r="I232" s="106">
        <v>0</v>
      </c>
      <c r="J232" s="107">
        <f t="shared" ref="J232" si="623">(IF(E232="SHORT",F232-G232,IF(E232="LONG",G232-F232)))*D232</f>
        <v>2500</v>
      </c>
      <c r="K232" s="108">
        <v>0</v>
      </c>
      <c r="L232" s="108">
        <v>0</v>
      </c>
      <c r="M232" s="108">
        <f t="shared" ref="M232" si="624">(K232+J232+L232)/D232</f>
        <v>0.5</v>
      </c>
      <c r="N232" s="109">
        <f t="shared" ref="N232" si="625">M232*D232</f>
        <v>2500</v>
      </c>
    </row>
    <row r="233" spans="1:14" s="79" customFormat="1" ht="13.5" customHeight="1">
      <c r="A233" s="138">
        <v>43724</v>
      </c>
      <c r="B233" s="104" t="s">
        <v>4</v>
      </c>
      <c r="C233" s="104" t="s">
        <v>56</v>
      </c>
      <c r="D233" s="105">
        <v>100</v>
      </c>
      <c r="E233" s="104" t="s">
        <v>1</v>
      </c>
      <c r="F233" s="104">
        <v>46700</v>
      </c>
      <c r="G233" s="104">
        <v>46550</v>
      </c>
      <c r="H233" s="104">
        <v>0</v>
      </c>
      <c r="I233" s="106">
        <v>0</v>
      </c>
      <c r="J233" s="107">
        <f t="shared" ref="J233" si="626">(IF(E233="SHORT",F233-G233,IF(E233="LONG",G233-F233)))*D233</f>
        <v>-15000</v>
      </c>
      <c r="K233" s="108">
        <v>0</v>
      </c>
      <c r="L233" s="108">
        <v>0</v>
      </c>
      <c r="M233" s="108">
        <f t="shared" ref="M233" si="627">(K233+J233+L233)/D233</f>
        <v>-150</v>
      </c>
      <c r="N233" s="109">
        <f t="shared" ref="N233" si="628">M233*D233</f>
        <v>-15000</v>
      </c>
    </row>
    <row r="234" spans="1:14" s="79" customFormat="1" ht="13.5" customHeight="1">
      <c r="A234" s="138">
        <v>43724</v>
      </c>
      <c r="B234" s="104" t="s">
        <v>31</v>
      </c>
      <c r="C234" s="104" t="s">
        <v>53</v>
      </c>
      <c r="D234" s="105">
        <v>100</v>
      </c>
      <c r="E234" s="104" t="s">
        <v>1</v>
      </c>
      <c r="F234" s="104">
        <v>4320</v>
      </c>
      <c r="G234" s="104">
        <v>4355</v>
      </c>
      <c r="H234" s="104">
        <v>0</v>
      </c>
      <c r="I234" s="106">
        <v>0</v>
      </c>
      <c r="J234" s="107">
        <f t="shared" ref="J234" si="629">(IF(E234="SHORT",F234-G234,IF(E234="LONG",G234-F234)))*D234</f>
        <v>3500</v>
      </c>
      <c r="K234" s="108">
        <v>0</v>
      </c>
      <c r="L234" s="108">
        <v>0</v>
      </c>
      <c r="M234" s="108">
        <f t="shared" ref="M234" si="630">(K234+J234+L234)/D234</f>
        <v>35</v>
      </c>
      <c r="N234" s="109">
        <f t="shared" ref="N234" si="631">M234*D234</f>
        <v>3500</v>
      </c>
    </row>
    <row r="235" spans="1:14" s="79" customFormat="1" ht="13.5" customHeight="1">
      <c r="A235" s="138">
        <v>43724</v>
      </c>
      <c r="B235" s="104" t="s">
        <v>0</v>
      </c>
      <c r="C235" s="104" t="s">
        <v>56</v>
      </c>
      <c r="D235" s="105">
        <v>100</v>
      </c>
      <c r="E235" s="104" t="s">
        <v>2</v>
      </c>
      <c r="F235" s="104">
        <v>38000</v>
      </c>
      <c r="G235" s="104">
        <v>37930</v>
      </c>
      <c r="H235" s="104">
        <v>0</v>
      </c>
      <c r="I235" s="106">
        <v>0</v>
      </c>
      <c r="J235" s="107">
        <f t="shared" ref="J235" si="632">(IF(E235="SHORT",F235-G235,IF(E235="LONG",G235-F235)))*D235</f>
        <v>7000</v>
      </c>
      <c r="K235" s="108">
        <v>0</v>
      </c>
      <c r="L235" s="108">
        <v>0</v>
      </c>
      <c r="M235" s="108">
        <f t="shared" ref="M235" si="633">(K235+J235+L235)/D235</f>
        <v>70</v>
      </c>
      <c r="N235" s="109">
        <f t="shared" ref="N235" si="634">M235*D235</f>
        <v>7000</v>
      </c>
    </row>
    <row r="236" spans="1:14" s="79" customFormat="1" ht="13.5" customHeight="1">
      <c r="A236" s="138">
        <v>43721</v>
      </c>
      <c r="B236" s="104" t="s">
        <v>6</v>
      </c>
      <c r="C236" s="104" t="s">
        <v>55</v>
      </c>
      <c r="D236" s="105">
        <v>5000</v>
      </c>
      <c r="E236" s="104" t="s">
        <v>1</v>
      </c>
      <c r="F236" s="104">
        <v>155</v>
      </c>
      <c r="G236" s="104">
        <v>155.5</v>
      </c>
      <c r="H236" s="104">
        <v>0</v>
      </c>
      <c r="I236" s="106">
        <v>0</v>
      </c>
      <c r="J236" s="107">
        <f t="shared" ref="J236" si="635">(IF(E236="SHORT",F236-G236,IF(E236="LONG",G236-F236)))*D236</f>
        <v>2500</v>
      </c>
      <c r="K236" s="108">
        <v>0</v>
      </c>
      <c r="L236" s="108">
        <v>0</v>
      </c>
      <c r="M236" s="108">
        <f t="shared" ref="M236" si="636">(K236+J236+L236)/D236</f>
        <v>0.5</v>
      </c>
      <c r="N236" s="109">
        <f t="shared" ref="N236" si="637">M236*D236</f>
        <v>2500</v>
      </c>
    </row>
    <row r="237" spans="1:14" s="79" customFormat="1" ht="13.5" customHeight="1">
      <c r="A237" s="138">
        <v>43721</v>
      </c>
      <c r="B237" s="104" t="s">
        <v>31</v>
      </c>
      <c r="C237" s="104" t="s">
        <v>53</v>
      </c>
      <c r="D237" s="105">
        <v>100</v>
      </c>
      <c r="E237" s="104" t="s">
        <v>1</v>
      </c>
      <c r="F237" s="104">
        <v>3940</v>
      </c>
      <c r="G237" s="104">
        <v>3900</v>
      </c>
      <c r="H237" s="104">
        <v>0</v>
      </c>
      <c r="I237" s="106">
        <v>0</v>
      </c>
      <c r="J237" s="107">
        <f t="shared" ref="J237" si="638">(IF(E237="SHORT",F237-G237,IF(E237="LONG",G237-F237)))*D237</f>
        <v>-4000</v>
      </c>
      <c r="K237" s="108">
        <v>0</v>
      </c>
      <c r="L237" s="108">
        <v>0</v>
      </c>
      <c r="M237" s="108">
        <f t="shared" ref="M237" si="639">(K237+J237+L237)/D237</f>
        <v>-40</v>
      </c>
      <c r="N237" s="109">
        <f t="shared" ref="N237" si="640">M237*D237</f>
        <v>-4000</v>
      </c>
    </row>
    <row r="238" spans="1:14" s="79" customFormat="1" ht="13.5" customHeight="1">
      <c r="A238" s="138">
        <v>43721</v>
      </c>
      <c r="B238" s="104" t="s">
        <v>4</v>
      </c>
      <c r="C238" s="104" t="s">
        <v>56</v>
      </c>
      <c r="D238" s="105">
        <v>30</v>
      </c>
      <c r="E238" s="104" t="s">
        <v>1</v>
      </c>
      <c r="F238" s="104">
        <v>47080</v>
      </c>
      <c r="G238" s="104">
        <v>47140</v>
      </c>
      <c r="H238" s="104">
        <v>0</v>
      </c>
      <c r="I238" s="106">
        <v>0</v>
      </c>
      <c r="J238" s="107">
        <f t="shared" ref="J238" si="641">(IF(E238="SHORT",F238-G238,IF(E238="LONG",G238-F238)))*D238</f>
        <v>1800</v>
      </c>
      <c r="K238" s="108">
        <v>0</v>
      </c>
      <c r="L238" s="108">
        <v>0</v>
      </c>
      <c r="M238" s="108">
        <f t="shared" ref="M238" si="642">(K238+J238+L238)/D238</f>
        <v>60</v>
      </c>
      <c r="N238" s="109">
        <f t="shared" ref="N238" si="643">M238*D238</f>
        <v>1800</v>
      </c>
    </row>
    <row r="239" spans="1:14" s="79" customFormat="1" ht="13.5" customHeight="1">
      <c r="A239" s="138">
        <v>43721</v>
      </c>
      <c r="B239" s="104" t="s">
        <v>0</v>
      </c>
      <c r="C239" s="104" t="s">
        <v>56</v>
      </c>
      <c r="D239" s="105">
        <v>100</v>
      </c>
      <c r="E239" s="104" t="s">
        <v>1</v>
      </c>
      <c r="F239" s="104">
        <v>37750</v>
      </c>
      <c r="G239" s="104">
        <v>37825</v>
      </c>
      <c r="H239" s="104">
        <v>0</v>
      </c>
      <c r="I239" s="106">
        <v>0</v>
      </c>
      <c r="J239" s="107">
        <f t="shared" ref="J239" si="644">(IF(E239="SHORT",F239-G239,IF(E239="LONG",G239-F239)))*D239</f>
        <v>7500</v>
      </c>
      <c r="K239" s="108">
        <v>0</v>
      </c>
      <c r="L239" s="108">
        <v>0</v>
      </c>
      <c r="M239" s="108">
        <f t="shared" ref="M239" si="645">(K239+J239+L239)/D239</f>
        <v>75</v>
      </c>
      <c r="N239" s="109">
        <f t="shared" ref="N239" si="646">M239*D239</f>
        <v>7500</v>
      </c>
    </row>
    <row r="240" spans="1:14" s="79" customFormat="1" ht="13.5" customHeight="1">
      <c r="A240" s="138">
        <v>43720</v>
      </c>
      <c r="B240" s="104" t="s">
        <v>31</v>
      </c>
      <c r="C240" s="104" t="s">
        <v>53</v>
      </c>
      <c r="D240" s="105">
        <v>100</v>
      </c>
      <c r="E240" s="104" t="s">
        <v>1</v>
      </c>
      <c r="F240" s="104">
        <v>3910</v>
      </c>
      <c r="G240" s="104">
        <v>3870</v>
      </c>
      <c r="H240" s="104">
        <v>0</v>
      </c>
      <c r="I240" s="106">
        <v>0</v>
      </c>
      <c r="J240" s="107">
        <f t="shared" ref="J240" si="647">(IF(E240="SHORT",F240-G240,IF(E240="LONG",G240-F240)))*D240</f>
        <v>-4000</v>
      </c>
      <c r="K240" s="108">
        <v>0</v>
      </c>
      <c r="L240" s="108">
        <v>0</v>
      </c>
      <c r="M240" s="108">
        <f t="shared" ref="M240" si="648">(K240+J240+L240)/D240</f>
        <v>-40</v>
      </c>
      <c r="N240" s="109">
        <f t="shared" ref="N240" si="649">M240*D240</f>
        <v>-4000</v>
      </c>
    </row>
    <row r="241" spans="1:14" s="79" customFormat="1" ht="13.5" customHeight="1">
      <c r="A241" s="138">
        <v>43720</v>
      </c>
      <c r="B241" s="104" t="s">
        <v>0</v>
      </c>
      <c r="C241" s="104" t="s">
        <v>56</v>
      </c>
      <c r="D241" s="105">
        <v>100</v>
      </c>
      <c r="E241" s="104" t="s">
        <v>2</v>
      </c>
      <c r="F241" s="104">
        <v>37900</v>
      </c>
      <c r="G241" s="104">
        <v>37840</v>
      </c>
      <c r="H241" s="104">
        <v>0</v>
      </c>
      <c r="I241" s="106">
        <v>0</v>
      </c>
      <c r="J241" s="107">
        <f t="shared" ref="J241" si="650">(IF(E241="SHORT",F241-G241,IF(E241="LONG",G241-F241)))*D241</f>
        <v>6000</v>
      </c>
      <c r="K241" s="108">
        <v>0</v>
      </c>
      <c r="L241" s="108">
        <v>0</v>
      </c>
      <c r="M241" s="108">
        <f t="shared" ref="M241" si="651">(K241+J241+L241)/D241</f>
        <v>60</v>
      </c>
      <c r="N241" s="109">
        <f t="shared" ref="N241" si="652">M241*D241</f>
        <v>6000</v>
      </c>
    </row>
    <row r="242" spans="1:14" s="79" customFormat="1" ht="13.5" customHeight="1">
      <c r="A242" s="138">
        <v>43719</v>
      </c>
      <c r="B242" s="104" t="s">
        <v>5</v>
      </c>
      <c r="C242" s="104" t="s">
        <v>55</v>
      </c>
      <c r="D242" s="105">
        <v>5000</v>
      </c>
      <c r="E242" s="104" t="s">
        <v>1</v>
      </c>
      <c r="F242" s="104">
        <v>188.5</v>
      </c>
      <c r="G242" s="104">
        <v>187.75</v>
      </c>
      <c r="H242" s="104">
        <v>0</v>
      </c>
      <c r="I242" s="106">
        <v>0</v>
      </c>
      <c r="J242" s="107">
        <f t="shared" ref="J242" si="653">(IF(E242="SHORT",F242-G242,IF(E242="LONG",G242-F242)))*D242</f>
        <v>-3750</v>
      </c>
      <c r="K242" s="108">
        <v>0</v>
      </c>
      <c r="L242" s="108">
        <v>0</v>
      </c>
      <c r="M242" s="108">
        <f t="shared" ref="M242" si="654">(K242+J242+L242)/D242</f>
        <v>-0.75</v>
      </c>
      <c r="N242" s="109">
        <f t="shared" ref="N242" si="655">M242*D242</f>
        <v>-3750</v>
      </c>
    </row>
    <row r="243" spans="1:14" s="79" customFormat="1" ht="13.5" customHeight="1">
      <c r="A243" s="138">
        <v>43719</v>
      </c>
      <c r="B243" s="104" t="s">
        <v>0</v>
      </c>
      <c r="C243" s="104" t="s">
        <v>56</v>
      </c>
      <c r="D243" s="105">
        <v>100</v>
      </c>
      <c r="E243" s="104" t="s">
        <v>1</v>
      </c>
      <c r="F243" s="104">
        <v>38150</v>
      </c>
      <c r="G243" s="104">
        <v>38070</v>
      </c>
      <c r="H243" s="104">
        <v>0</v>
      </c>
      <c r="I243" s="106">
        <v>0</v>
      </c>
      <c r="J243" s="107">
        <f t="shared" ref="J243" si="656">(IF(E243="SHORT",F243-G243,IF(E243="LONG",G243-F243)))*D243</f>
        <v>-8000</v>
      </c>
      <c r="K243" s="108">
        <v>0</v>
      </c>
      <c r="L243" s="108">
        <v>0</v>
      </c>
      <c r="M243" s="108">
        <f t="shared" ref="M243" si="657">(K243+J243+L243)/D243</f>
        <v>-80</v>
      </c>
      <c r="N243" s="109">
        <f t="shared" ref="N243" si="658">M243*D243</f>
        <v>-8000</v>
      </c>
    </row>
    <row r="244" spans="1:14" s="79" customFormat="1" ht="13.5" customHeight="1">
      <c r="A244" s="138">
        <v>43719</v>
      </c>
      <c r="B244" s="104" t="s">
        <v>31</v>
      </c>
      <c r="C244" s="104" t="s">
        <v>53</v>
      </c>
      <c r="D244" s="105">
        <v>100</v>
      </c>
      <c r="E244" s="104" t="s">
        <v>2</v>
      </c>
      <c r="F244" s="104">
        <v>4125</v>
      </c>
      <c r="G244" s="104">
        <v>4100</v>
      </c>
      <c r="H244" s="104">
        <v>0</v>
      </c>
      <c r="I244" s="106">
        <v>0</v>
      </c>
      <c r="J244" s="107">
        <f t="shared" ref="J244" si="659">(IF(E244="SHORT",F244-G244,IF(E244="LONG",G244-F244)))*D244</f>
        <v>2500</v>
      </c>
      <c r="K244" s="108">
        <v>0</v>
      </c>
      <c r="L244" s="108">
        <v>0</v>
      </c>
      <c r="M244" s="108">
        <f t="shared" ref="M244" si="660">(K244+J244+L244)/D244</f>
        <v>25</v>
      </c>
      <c r="N244" s="109">
        <f t="shared" ref="N244" si="661">M244*D244</f>
        <v>2500</v>
      </c>
    </row>
    <row r="245" spans="1:14" s="79" customFormat="1" ht="13.5" customHeight="1">
      <c r="A245" s="138">
        <v>43717</v>
      </c>
      <c r="B245" s="104" t="s">
        <v>5</v>
      </c>
      <c r="C245" s="104" t="s">
        <v>55</v>
      </c>
      <c r="D245" s="105">
        <v>5000</v>
      </c>
      <c r="E245" s="104" t="s">
        <v>1</v>
      </c>
      <c r="F245" s="104">
        <v>185.25</v>
      </c>
      <c r="G245" s="104">
        <v>184.5</v>
      </c>
      <c r="H245" s="104">
        <v>0</v>
      </c>
      <c r="I245" s="106">
        <v>0</v>
      </c>
      <c r="J245" s="107">
        <f t="shared" ref="J245" si="662">(IF(E245="SHORT",F245-G245,IF(E245="LONG",G245-F245)))*D245</f>
        <v>-3750</v>
      </c>
      <c r="K245" s="108">
        <v>0</v>
      </c>
      <c r="L245" s="108">
        <v>0</v>
      </c>
      <c r="M245" s="108">
        <f t="shared" ref="M245" si="663">(K245+J245+L245)/D245</f>
        <v>-0.75</v>
      </c>
      <c r="N245" s="109">
        <f t="shared" ref="N245" si="664">M245*D245</f>
        <v>-3750</v>
      </c>
    </row>
    <row r="246" spans="1:14" s="79" customFormat="1" ht="13.5" customHeight="1">
      <c r="A246" s="138">
        <v>43717</v>
      </c>
      <c r="B246" s="104" t="s">
        <v>31</v>
      </c>
      <c r="C246" s="104" t="s">
        <v>53</v>
      </c>
      <c r="D246" s="105">
        <v>100</v>
      </c>
      <c r="E246" s="104" t="s">
        <v>1</v>
      </c>
      <c r="F246" s="104">
        <v>4132</v>
      </c>
      <c r="G246" s="104">
        <v>4152</v>
      </c>
      <c r="H246" s="104">
        <v>0</v>
      </c>
      <c r="I246" s="106">
        <v>0</v>
      </c>
      <c r="J246" s="107">
        <f t="shared" ref="J246" si="665">(IF(E246="SHORT",F246-G246,IF(E246="LONG",G246-F246)))*D246</f>
        <v>2000</v>
      </c>
      <c r="K246" s="108">
        <v>0</v>
      </c>
      <c r="L246" s="108">
        <v>0</v>
      </c>
      <c r="M246" s="108">
        <f t="shared" ref="M246" si="666">(K246+J246+L246)/D246</f>
        <v>20</v>
      </c>
      <c r="N246" s="109">
        <f t="shared" ref="N246" si="667">M246*D246</f>
        <v>2000</v>
      </c>
    </row>
    <row r="247" spans="1:14" s="79" customFormat="1" ht="13.5" customHeight="1">
      <c r="A247" s="138">
        <v>43717</v>
      </c>
      <c r="B247" s="104" t="s">
        <v>0</v>
      </c>
      <c r="C247" s="104" t="s">
        <v>56</v>
      </c>
      <c r="D247" s="105">
        <v>100</v>
      </c>
      <c r="E247" s="104" t="s">
        <v>1</v>
      </c>
      <c r="F247" s="104">
        <v>38600</v>
      </c>
      <c r="G247" s="104">
        <v>38670</v>
      </c>
      <c r="H247" s="104">
        <v>0</v>
      </c>
      <c r="I247" s="106">
        <v>0</v>
      </c>
      <c r="J247" s="107">
        <f t="shared" ref="J247" si="668">(IF(E247="SHORT",F247-G247,IF(E247="LONG",G247-F247)))*D247</f>
        <v>7000</v>
      </c>
      <c r="K247" s="108">
        <v>0</v>
      </c>
      <c r="L247" s="108">
        <v>0</v>
      </c>
      <c r="M247" s="108">
        <f t="shared" ref="M247" si="669">(K247+J247+L247)/D247</f>
        <v>70</v>
      </c>
      <c r="N247" s="109">
        <f t="shared" ref="N247" si="670">M247*D247</f>
        <v>7000</v>
      </c>
    </row>
    <row r="248" spans="1:14" s="79" customFormat="1" ht="13.5" customHeight="1">
      <c r="A248" s="138">
        <v>43714</v>
      </c>
      <c r="B248" s="104" t="s">
        <v>5</v>
      </c>
      <c r="C248" s="104" t="s">
        <v>55</v>
      </c>
      <c r="D248" s="105">
        <v>5000</v>
      </c>
      <c r="E248" s="104" t="s">
        <v>1</v>
      </c>
      <c r="F248" s="104">
        <v>185.3</v>
      </c>
      <c r="G248" s="104">
        <v>186</v>
      </c>
      <c r="H248" s="104">
        <v>0</v>
      </c>
      <c r="I248" s="106">
        <v>0</v>
      </c>
      <c r="J248" s="107">
        <f t="shared" ref="J248" si="671">(IF(E248="SHORT",F248-G248,IF(E248="LONG",G248-F248)))*D248</f>
        <v>3499.9999999999432</v>
      </c>
      <c r="K248" s="108">
        <v>0</v>
      </c>
      <c r="L248" s="108">
        <v>0</v>
      </c>
      <c r="M248" s="108">
        <f t="shared" ref="M248" si="672">(K248+J248+L248)/D248</f>
        <v>0.69999999999998863</v>
      </c>
      <c r="N248" s="109">
        <f t="shared" ref="N248" si="673">M248*D248</f>
        <v>3499.9999999999432</v>
      </c>
    </row>
    <row r="249" spans="1:14" s="79" customFormat="1" ht="13.5" customHeight="1">
      <c r="A249" s="138">
        <v>43714</v>
      </c>
      <c r="B249" s="104" t="s">
        <v>4</v>
      </c>
      <c r="C249" s="104" t="s">
        <v>56</v>
      </c>
      <c r="D249" s="105">
        <v>30</v>
      </c>
      <c r="E249" s="104" t="s">
        <v>2</v>
      </c>
      <c r="F249" s="104">
        <v>47800</v>
      </c>
      <c r="G249" s="104">
        <v>47980</v>
      </c>
      <c r="H249" s="104">
        <v>0</v>
      </c>
      <c r="I249" s="106">
        <v>0</v>
      </c>
      <c r="J249" s="107">
        <f t="shared" ref="J249" si="674">(IF(E249="SHORT",F249-G249,IF(E249="LONG",G249-F249)))*D249</f>
        <v>-5400</v>
      </c>
      <c r="K249" s="108">
        <v>0</v>
      </c>
      <c r="L249" s="108">
        <v>0</v>
      </c>
      <c r="M249" s="108">
        <f t="shared" ref="M249" si="675">(K249+J249+L249)/D249</f>
        <v>-180</v>
      </c>
      <c r="N249" s="109">
        <f t="shared" ref="N249" si="676">M249*D249</f>
        <v>-5400</v>
      </c>
    </row>
    <row r="250" spans="1:14" s="79" customFormat="1" ht="13.5" customHeight="1">
      <c r="A250" s="138">
        <v>43714</v>
      </c>
      <c r="B250" s="104" t="s">
        <v>0</v>
      </c>
      <c r="C250" s="104" t="s">
        <v>56</v>
      </c>
      <c r="D250" s="105">
        <v>100</v>
      </c>
      <c r="E250" s="104" t="s">
        <v>2</v>
      </c>
      <c r="F250" s="104">
        <v>38500</v>
      </c>
      <c r="G250" s="104">
        <v>38430</v>
      </c>
      <c r="H250" s="104">
        <v>0</v>
      </c>
      <c r="I250" s="106">
        <v>0</v>
      </c>
      <c r="J250" s="107">
        <f t="shared" ref="J250" si="677">(IF(E250="SHORT",F250-G250,IF(E250="LONG",G250-F250)))*D250</f>
        <v>7000</v>
      </c>
      <c r="K250" s="108">
        <v>0</v>
      </c>
      <c r="L250" s="108">
        <v>0</v>
      </c>
      <c r="M250" s="108">
        <f t="shared" ref="M250" si="678">(K250+J250+L250)/D250</f>
        <v>70</v>
      </c>
      <c r="N250" s="109">
        <f t="shared" ref="N250" si="679">M250*D250</f>
        <v>7000</v>
      </c>
    </row>
    <row r="251" spans="1:14" s="79" customFormat="1" ht="13.5" customHeight="1">
      <c r="A251" s="138">
        <v>43714</v>
      </c>
      <c r="B251" s="104" t="s">
        <v>31</v>
      </c>
      <c r="C251" s="104" t="s">
        <v>53</v>
      </c>
      <c r="D251" s="105">
        <v>100</v>
      </c>
      <c r="E251" s="104" t="s">
        <v>2</v>
      </c>
      <c r="F251" s="104">
        <v>4010</v>
      </c>
      <c r="G251" s="104">
        <v>3980</v>
      </c>
      <c r="H251" s="104">
        <v>3950</v>
      </c>
      <c r="I251" s="106">
        <v>0</v>
      </c>
      <c r="J251" s="107">
        <f t="shared" ref="J251" si="680">(IF(E251="SHORT",F251-G251,IF(E251="LONG",G251-F251)))*D251</f>
        <v>3000</v>
      </c>
      <c r="K251" s="108">
        <f>(IF(E251="SHORT",IF(H251="",0,G251-H251),IF(E251="LONG",IF(H251="",0,H251-G251))))*D251</f>
        <v>3000</v>
      </c>
      <c r="L251" s="108">
        <v>0</v>
      </c>
      <c r="M251" s="108">
        <f t="shared" ref="M251" si="681">(K251+J251+L251)/D251</f>
        <v>60</v>
      </c>
      <c r="N251" s="109">
        <f t="shared" ref="N251" si="682">M251*D251</f>
        <v>6000</v>
      </c>
    </row>
    <row r="252" spans="1:14" s="79" customFormat="1" ht="13.5" customHeight="1">
      <c r="A252" s="138">
        <v>43713</v>
      </c>
      <c r="B252" s="104" t="s">
        <v>0</v>
      </c>
      <c r="C252" s="104" t="s">
        <v>56</v>
      </c>
      <c r="D252" s="105">
        <v>100</v>
      </c>
      <c r="E252" s="104" t="s">
        <v>1</v>
      </c>
      <c r="F252" s="104">
        <v>39480</v>
      </c>
      <c r="G252" s="104">
        <v>39400</v>
      </c>
      <c r="H252" s="104">
        <v>0</v>
      </c>
      <c r="I252" s="106">
        <v>0</v>
      </c>
      <c r="J252" s="107">
        <f t="shared" ref="J252" si="683">(IF(E252="SHORT",F252-G252,IF(E252="LONG",G252-F252)))*D252</f>
        <v>-8000</v>
      </c>
      <c r="K252" s="108">
        <v>0</v>
      </c>
      <c r="L252" s="108">
        <v>0</v>
      </c>
      <c r="M252" s="108">
        <f t="shared" ref="M252" si="684">(K252+J252+L252)/D252</f>
        <v>-80</v>
      </c>
      <c r="N252" s="109">
        <f t="shared" ref="N252" si="685">M252*D252</f>
        <v>-8000</v>
      </c>
    </row>
    <row r="253" spans="1:14" s="79" customFormat="1" ht="13.5" customHeight="1">
      <c r="A253" s="138">
        <v>43712</v>
      </c>
      <c r="B253" s="104" t="s">
        <v>4</v>
      </c>
      <c r="C253" s="104" t="s">
        <v>56</v>
      </c>
      <c r="D253" s="105">
        <v>30</v>
      </c>
      <c r="E253" s="104" t="s">
        <v>1</v>
      </c>
      <c r="F253" s="104">
        <v>51050</v>
      </c>
      <c r="G253" s="104">
        <v>51200</v>
      </c>
      <c r="H253" s="104">
        <v>0</v>
      </c>
      <c r="I253" s="106">
        <v>0</v>
      </c>
      <c r="J253" s="107">
        <f t="shared" ref="J253" si="686">(IF(E253="SHORT",F253-G253,IF(E253="LONG",G253-F253)))*D253</f>
        <v>4500</v>
      </c>
      <c r="K253" s="108">
        <v>0</v>
      </c>
      <c r="L253" s="108">
        <v>0</v>
      </c>
      <c r="M253" s="108">
        <f t="shared" ref="M253" si="687">(K253+J253+L253)/D253</f>
        <v>150</v>
      </c>
      <c r="N253" s="109">
        <f t="shared" ref="N253" si="688">M253*D253</f>
        <v>4500</v>
      </c>
    </row>
    <row r="254" spans="1:14" s="79" customFormat="1" ht="13.5" customHeight="1">
      <c r="A254" s="138">
        <v>43712</v>
      </c>
      <c r="B254" s="104" t="s">
        <v>5</v>
      </c>
      <c r="C254" s="104" t="s">
        <v>55</v>
      </c>
      <c r="D254" s="105">
        <v>5000</v>
      </c>
      <c r="E254" s="104" t="s">
        <v>1</v>
      </c>
      <c r="F254" s="104">
        <v>183.5</v>
      </c>
      <c r="G254" s="104">
        <v>184.25</v>
      </c>
      <c r="H254" s="104">
        <v>0</v>
      </c>
      <c r="I254" s="106">
        <v>0</v>
      </c>
      <c r="J254" s="107">
        <f t="shared" ref="J254" si="689">(IF(E254="SHORT",F254-G254,IF(E254="LONG",G254-F254)))*D254</f>
        <v>3750</v>
      </c>
      <c r="K254" s="108">
        <v>0</v>
      </c>
      <c r="L254" s="108">
        <v>0</v>
      </c>
      <c r="M254" s="108">
        <f t="shared" ref="M254" si="690">(K254+J254+L254)/D254</f>
        <v>0.75</v>
      </c>
      <c r="N254" s="109">
        <f t="shared" ref="N254" si="691">M254*D254</f>
        <v>3750</v>
      </c>
    </row>
    <row r="255" spans="1:14" s="79" customFormat="1" ht="13.5" customHeight="1">
      <c r="A255" s="138">
        <v>43712</v>
      </c>
      <c r="B255" s="104" t="s">
        <v>0</v>
      </c>
      <c r="C255" s="104" t="s">
        <v>56</v>
      </c>
      <c r="D255" s="105">
        <v>100</v>
      </c>
      <c r="E255" s="104" t="s">
        <v>1</v>
      </c>
      <c r="F255" s="104">
        <v>39520</v>
      </c>
      <c r="G255" s="104">
        <v>39600</v>
      </c>
      <c r="H255" s="104">
        <v>0</v>
      </c>
      <c r="I255" s="106">
        <v>0</v>
      </c>
      <c r="J255" s="107">
        <f t="shared" ref="J255" si="692">(IF(E255="SHORT",F255-G255,IF(E255="LONG",G255-F255)))*D255</f>
        <v>8000</v>
      </c>
      <c r="K255" s="108">
        <v>0</v>
      </c>
      <c r="L255" s="108">
        <v>0</v>
      </c>
      <c r="M255" s="108">
        <f t="shared" ref="M255" si="693">(K255+J255+L255)/D255</f>
        <v>80</v>
      </c>
      <c r="N255" s="109">
        <f t="shared" ref="N255" si="694">M255*D255</f>
        <v>8000</v>
      </c>
    </row>
    <row r="256" spans="1:14" s="79" customFormat="1" ht="13.5" customHeight="1">
      <c r="A256" s="138">
        <v>43712</v>
      </c>
      <c r="B256" s="104" t="s">
        <v>31</v>
      </c>
      <c r="C256" s="104" t="s">
        <v>53</v>
      </c>
      <c r="D256" s="105">
        <v>100</v>
      </c>
      <c r="E256" s="104" t="s">
        <v>1</v>
      </c>
      <c r="F256" s="104">
        <v>3935</v>
      </c>
      <c r="G256" s="104">
        <v>3955</v>
      </c>
      <c r="H256" s="104">
        <v>0</v>
      </c>
      <c r="I256" s="106">
        <v>0</v>
      </c>
      <c r="J256" s="107">
        <f t="shared" ref="J256" si="695">(IF(E256="SHORT",F256-G256,IF(E256="LONG",G256-F256)))*D256</f>
        <v>2000</v>
      </c>
      <c r="K256" s="108">
        <v>0</v>
      </c>
      <c r="L256" s="108">
        <v>0</v>
      </c>
      <c r="M256" s="108">
        <f t="shared" ref="M256" si="696">(K256+J256+L256)/D256</f>
        <v>20</v>
      </c>
      <c r="N256" s="109">
        <f t="shared" ref="N256" si="697">M256*D256</f>
        <v>2000</v>
      </c>
    </row>
    <row r="257" spans="1:14" s="79" customFormat="1" ht="13.5" customHeight="1">
      <c r="A257" s="138">
        <v>43711</v>
      </c>
      <c r="B257" s="104" t="s">
        <v>31</v>
      </c>
      <c r="C257" s="104" t="s">
        <v>53</v>
      </c>
      <c r="D257" s="105">
        <v>100</v>
      </c>
      <c r="E257" s="104" t="s">
        <v>1</v>
      </c>
      <c r="F257" s="104">
        <v>3920</v>
      </c>
      <c r="G257" s="104">
        <v>3940</v>
      </c>
      <c r="H257" s="104">
        <v>0</v>
      </c>
      <c r="I257" s="106">
        <v>0</v>
      </c>
      <c r="J257" s="107">
        <f t="shared" ref="J257" si="698">(IF(E257="SHORT",F257-G257,IF(E257="LONG",G257-F257)))*D257</f>
        <v>2000</v>
      </c>
      <c r="K257" s="108">
        <v>0</v>
      </c>
      <c r="L257" s="108">
        <v>0</v>
      </c>
      <c r="M257" s="108">
        <f t="shared" ref="M257" si="699">(K257+J257+L257)/D257</f>
        <v>20</v>
      </c>
      <c r="N257" s="109">
        <f t="shared" ref="N257" si="700">M257*D257</f>
        <v>2000</v>
      </c>
    </row>
    <row r="258" spans="1:14" s="79" customFormat="1" ht="13.5" customHeight="1">
      <c r="A258" s="138">
        <v>43711</v>
      </c>
      <c r="B258" s="104" t="s">
        <v>0</v>
      </c>
      <c r="C258" s="104" t="s">
        <v>56</v>
      </c>
      <c r="D258" s="105">
        <v>100</v>
      </c>
      <c r="E258" s="104" t="s">
        <v>2</v>
      </c>
      <c r="F258" s="104">
        <v>39225</v>
      </c>
      <c r="G258" s="104">
        <v>39300</v>
      </c>
      <c r="H258" s="104">
        <v>0</v>
      </c>
      <c r="I258" s="106">
        <v>0</v>
      </c>
      <c r="J258" s="107">
        <f>(IF(E258="SHORT",F258-G258,IF(E258="LONG",G258-F258)))*D258</f>
        <v>-7500</v>
      </c>
      <c r="K258" s="108">
        <v>0</v>
      </c>
      <c r="L258" s="108">
        <v>0</v>
      </c>
      <c r="M258" s="108">
        <f t="shared" ref="M258" si="701">(K258+J258+L258)/D258</f>
        <v>-75</v>
      </c>
      <c r="N258" s="109">
        <f t="shared" ref="N258" si="702">M258*D258</f>
        <v>-7500</v>
      </c>
    </row>
    <row r="259" spans="1:14" s="79" customFormat="1" ht="13.5" customHeight="1">
      <c r="A259" s="110"/>
      <c r="B259" s="111"/>
      <c r="C259" s="111"/>
      <c r="D259" s="112"/>
      <c r="E259" s="111"/>
      <c r="F259" s="111"/>
      <c r="G259" s="111"/>
      <c r="H259" s="111"/>
      <c r="I259" s="130" t="s">
        <v>97</v>
      </c>
      <c r="J259" s="131">
        <f>SUM(J7:J258)</f>
        <v>1092249.9999999995</v>
      </c>
      <c r="K259" s="131"/>
      <c r="L259" s="131"/>
      <c r="M259" s="131" t="s">
        <v>22</v>
      </c>
      <c r="N259" s="131">
        <f>SUM(N7:N258)</f>
        <v>1682849.9999999998</v>
      </c>
    </row>
    <row r="260" spans="1:14" s="79" customFormat="1" ht="13.5" customHeight="1">
      <c r="A260" s="110"/>
      <c r="B260" s="111"/>
      <c r="C260" s="111"/>
      <c r="D260" s="112"/>
      <c r="E260" s="111"/>
      <c r="F260" s="111"/>
      <c r="G260" s="132">
        <v>43678</v>
      </c>
      <c r="H260" s="111"/>
      <c r="I260" s="113"/>
      <c r="J260" s="114"/>
      <c r="K260" s="115"/>
      <c r="L260" s="115"/>
      <c r="M260" s="115"/>
      <c r="N260" s="116"/>
    </row>
    <row r="261" spans="1:14" s="79" customFormat="1" ht="13.5" customHeight="1">
      <c r="A261" s="138">
        <v>43707</v>
      </c>
      <c r="B261" s="104" t="s">
        <v>4</v>
      </c>
      <c r="C261" s="104" t="s">
        <v>56</v>
      </c>
      <c r="D261" s="105">
        <v>30</v>
      </c>
      <c r="E261" s="104" t="s">
        <v>2</v>
      </c>
      <c r="F261" s="104">
        <v>46800</v>
      </c>
      <c r="G261" s="104">
        <v>46980</v>
      </c>
      <c r="H261" s="104">
        <v>0</v>
      </c>
      <c r="I261" s="106">
        <v>0</v>
      </c>
      <c r="J261" s="107">
        <f t="shared" ref="J261" si="703">(IF(E261="SHORT",F261-G261,IF(E261="LONG",G261-F261)))*D261</f>
        <v>-5400</v>
      </c>
      <c r="K261" s="108">
        <v>0</v>
      </c>
      <c r="L261" s="108">
        <v>0</v>
      </c>
      <c r="M261" s="108">
        <f t="shared" ref="M261" si="704">(K261+J261+L261)/D261</f>
        <v>-180</v>
      </c>
      <c r="N261" s="109">
        <f t="shared" ref="N261" si="705">M261*D261</f>
        <v>-5400</v>
      </c>
    </row>
    <row r="262" spans="1:14" s="79" customFormat="1" ht="13.5" customHeight="1">
      <c r="A262" s="138">
        <v>43707</v>
      </c>
      <c r="B262" s="104" t="s">
        <v>31</v>
      </c>
      <c r="C262" s="104" t="s">
        <v>53</v>
      </c>
      <c r="D262" s="105">
        <v>100</v>
      </c>
      <c r="E262" s="104" t="s">
        <v>1</v>
      </c>
      <c r="F262" s="104">
        <v>4040</v>
      </c>
      <c r="G262" s="104">
        <v>4060</v>
      </c>
      <c r="H262" s="104">
        <v>0</v>
      </c>
      <c r="I262" s="106">
        <v>0</v>
      </c>
      <c r="J262" s="107">
        <f t="shared" ref="J262" si="706">(IF(E262="SHORT",F262-G262,IF(E262="LONG",G262-F262)))*D262</f>
        <v>2000</v>
      </c>
      <c r="K262" s="108">
        <v>0</v>
      </c>
      <c r="L262" s="108">
        <v>0</v>
      </c>
      <c r="M262" s="108">
        <f t="shared" ref="M262" si="707">(K262+J262+L262)/D262</f>
        <v>20</v>
      </c>
      <c r="N262" s="109">
        <f t="shared" ref="N262" si="708">M262*D262</f>
        <v>2000</v>
      </c>
    </row>
    <row r="263" spans="1:14" s="79" customFormat="1" ht="13.5" customHeight="1">
      <c r="A263" s="138">
        <v>43707</v>
      </c>
      <c r="B263" s="104" t="s">
        <v>6</v>
      </c>
      <c r="C263" s="104" t="s">
        <v>55</v>
      </c>
      <c r="D263" s="105">
        <v>5000</v>
      </c>
      <c r="E263" s="104" t="s">
        <v>1</v>
      </c>
      <c r="F263" s="104">
        <v>154</v>
      </c>
      <c r="G263" s="104">
        <v>154.5</v>
      </c>
      <c r="H263" s="104">
        <v>0</v>
      </c>
      <c r="I263" s="106">
        <v>0</v>
      </c>
      <c r="J263" s="107">
        <f t="shared" ref="J263" si="709">(IF(E263="SHORT",F263-G263,IF(E263="LONG",G263-F263)))*D263</f>
        <v>2500</v>
      </c>
      <c r="K263" s="108">
        <v>0</v>
      </c>
      <c r="L263" s="108">
        <v>0</v>
      </c>
      <c r="M263" s="108">
        <f t="shared" ref="M263" si="710">(K263+J263+L263)/D263</f>
        <v>0.5</v>
      </c>
      <c r="N263" s="109">
        <f t="shared" ref="N263" si="711">M263*D263</f>
        <v>2500</v>
      </c>
    </row>
    <row r="264" spans="1:14" s="79" customFormat="1" ht="13.5" customHeight="1">
      <c r="A264" s="138">
        <v>43706</v>
      </c>
      <c r="B264" s="104" t="s">
        <v>31</v>
      </c>
      <c r="C264" s="104" t="s">
        <v>53</v>
      </c>
      <c r="D264" s="105">
        <v>100</v>
      </c>
      <c r="E264" s="104" t="s">
        <v>2</v>
      </c>
      <c r="F264" s="104">
        <v>4005</v>
      </c>
      <c r="G264" s="104">
        <v>4040</v>
      </c>
      <c r="H264" s="104">
        <v>0</v>
      </c>
      <c r="I264" s="106">
        <v>0</v>
      </c>
      <c r="J264" s="107">
        <f t="shared" ref="J264" si="712">(IF(E264="SHORT",F264-G264,IF(E264="LONG",G264-F264)))*D264</f>
        <v>-3500</v>
      </c>
      <c r="K264" s="108">
        <v>0</v>
      </c>
      <c r="L264" s="108">
        <v>0</v>
      </c>
      <c r="M264" s="108">
        <f t="shared" ref="M264" si="713">(K264+J264+L264)/D264</f>
        <v>-35</v>
      </c>
      <c r="N264" s="109">
        <f t="shared" ref="N264" si="714">M264*D264</f>
        <v>-3500</v>
      </c>
    </row>
    <row r="265" spans="1:14" s="79" customFormat="1" ht="13.5" customHeight="1">
      <c r="A265" s="138">
        <v>43705</v>
      </c>
      <c r="B265" s="104" t="s">
        <v>4</v>
      </c>
      <c r="C265" s="104" t="s">
        <v>56</v>
      </c>
      <c r="D265" s="105">
        <v>30</v>
      </c>
      <c r="E265" s="104" t="s">
        <v>1</v>
      </c>
      <c r="F265" s="104">
        <v>46700</v>
      </c>
      <c r="G265" s="104">
        <v>46550</v>
      </c>
      <c r="H265" s="104">
        <v>0</v>
      </c>
      <c r="I265" s="106">
        <v>0</v>
      </c>
      <c r="J265" s="107">
        <f t="shared" ref="J265" si="715">(IF(E265="SHORT",F265-G265,IF(E265="LONG",G265-F265)))*D265</f>
        <v>-4500</v>
      </c>
      <c r="K265" s="108">
        <v>0</v>
      </c>
      <c r="L265" s="108">
        <v>0</v>
      </c>
      <c r="M265" s="108">
        <f t="shared" ref="M265" si="716">(K265+J265+L265)/D265</f>
        <v>-150</v>
      </c>
      <c r="N265" s="109">
        <f t="shared" ref="N265" si="717">M265*D265</f>
        <v>-4500</v>
      </c>
    </row>
    <row r="266" spans="1:14" s="79" customFormat="1" ht="13.5" customHeight="1">
      <c r="A266" s="138">
        <v>43705</v>
      </c>
      <c r="B266" s="104" t="s">
        <v>31</v>
      </c>
      <c r="C266" s="104" t="s">
        <v>53</v>
      </c>
      <c r="D266" s="105">
        <v>100</v>
      </c>
      <c r="E266" s="104" t="s">
        <v>2</v>
      </c>
      <c r="F266" s="104">
        <v>4005</v>
      </c>
      <c r="G266" s="104">
        <v>4040</v>
      </c>
      <c r="H266" s="104">
        <v>0</v>
      </c>
      <c r="I266" s="106">
        <v>0</v>
      </c>
      <c r="J266" s="107">
        <f t="shared" ref="J266:J267" si="718">(IF(E266="SHORT",F266-G266,IF(E266="LONG",G266-F266)))*D266</f>
        <v>-3500</v>
      </c>
      <c r="K266" s="108">
        <v>0</v>
      </c>
      <c r="L266" s="108">
        <v>0</v>
      </c>
      <c r="M266" s="108">
        <f t="shared" ref="M266" si="719">(K266+J266+L266)/D266</f>
        <v>-35</v>
      </c>
      <c r="N266" s="109">
        <f t="shared" ref="N266" si="720">M266*D266</f>
        <v>-3500</v>
      </c>
    </row>
    <row r="267" spans="1:14" s="79" customFormat="1" ht="13.5" customHeight="1">
      <c r="A267" s="138">
        <v>43705</v>
      </c>
      <c r="B267" s="104" t="s">
        <v>0</v>
      </c>
      <c r="C267" s="104" t="s">
        <v>56</v>
      </c>
      <c r="D267" s="105">
        <v>100</v>
      </c>
      <c r="E267" s="104" t="s">
        <v>1</v>
      </c>
      <c r="F267" s="104">
        <v>39200</v>
      </c>
      <c r="G267" s="104">
        <v>39270</v>
      </c>
      <c r="H267" s="104">
        <v>0</v>
      </c>
      <c r="I267" s="106">
        <v>0</v>
      </c>
      <c r="J267" s="107">
        <f t="shared" si="718"/>
        <v>7000</v>
      </c>
      <c r="K267" s="108">
        <v>0</v>
      </c>
      <c r="L267" s="108">
        <v>0</v>
      </c>
      <c r="M267" s="108">
        <f t="shared" ref="M267" si="721">(K267+J267+L267)/D267</f>
        <v>70</v>
      </c>
      <c r="N267" s="109">
        <f t="shared" ref="N267" si="722">M267*D267</f>
        <v>7000</v>
      </c>
    </row>
    <row r="268" spans="1:14" s="79" customFormat="1" ht="13.5" customHeight="1">
      <c r="A268" s="138">
        <v>43704</v>
      </c>
      <c r="B268" s="104" t="s">
        <v>0</v>
      </c>
      <c r="C268" s="104" t="s">
        <v>56</v>
      </c>
      <c r="D268" s="105">
        <v>30</v>
      </c>
      <c r="E268" s="104" t="s">
        <v>2</v>
      </c>
      <c r="F268" s="104">
        <v>38800</v>
      </c>
      <c r="G268" s="104">
        <v>38880</v>
      </c>
      <c r="H268" s="104">
        <v>0</v>
      </c>
      <c r="I268" s="106">
        <v>0</v>
      </c>
      <c r="J268" s="107">
        <f t="shared" ref="J268" si="723">(IF(E268="SHORT",F268-G268,IF(E268="LONG",G268-F268)))*D268</f>
        <v>-2400</v>
      </c>
      <c r="K268" s="108">
        <v>0</v>
      </c>
      <c r="L268" s="108">
        <v>0</v>
      </c>
      <c r="M268" s="108">
        <f t="shared" ref="M268" si="724">(K268+J268+L268)/D268</f>
        <v>-80</v>
      </c>
      <c r="N268" s="109">
        <f t="shared" ref="N268" si="725">M268*D268</f>
        <v>-2400</v>
      </c>
    </row>
    <row r="269" spans="1:14" s="79" customFormat="1" ht="13.5" customHeight="1">
      <c r="A269" s="138">
        <v>43704</v>
      </c>
      <c r="B269" s="104" t="s">
        <v>31</v>
      </c>
      <c r="C269" s="104" t="s">
        <v>53</v>
      </c>
      <c r="D269" s="105">
        <v>100</v>
      </c>
      <c r="E269" s="104" t="s">
        <v>1</v>
      </c>
      <c r="F269" s="104">
        <v>3900</v>
      </c>
      <c r="G269" s="104">
        <v>3925</v>
      </c>
      <c r="H269" s="104">
        <v>0</v>
      </c>
      <c r="I269" s="106">
        <v>0</v>
      </c>
      <c r="J269" s="107">
        <f t="shared" ref="J269" si="726">(IF(E269="SHORT",F269-G269,IF(E269="LONG",G269-F269)))*D269</f>
        <v>2500</v>
      </c>
      <c r="K269" s="108">
        <v>0</v>
      </c>
      <c r="L269" s="108">
        <v>0</v>
      </c>
      <c r="M269" s="108">
        <f t="shared" ref="M269" si="727">(K269+J269+L269)/D269</f>
        <v>25</v>
      </c>
      <c r="N269" s="109">
        <f t="shared" ref="N269" si="728">M269*D269</f>
        <v>2500</v>
      </c>
    </row>
    <row r="270" spans="1:14" s="79" customFormat="1" ht="13.5" customHeight="1">
      <c r="A270" s="138">
        <v>43703</v>
      </c>
      <c r="B270" s="104" t="s">
        <v>0</v>
      </c>
      <c r="C270" s="104" t="s">
        <v>56</v>
      </c>
      <c r="D270" s="105">
        <v>100</v>
      </c>
      <c r="E270" s="104" t="s">
        <v>1</v>
      </c>
      <c r="F270" s="104">
        <v>39000</v>
      </c>
      <c r="G270" s="104">
        <v>39070</v>
      </c>
      <c r="H270" s="104">
        <v>0</v>
      </c>
      <c r="I270" s="106">
        <v>0</v>
      </c>
      <c r="J270" s="107">
        <f t="shared" ref="J270" si="729">(IF(E270="SHORT",F270-G270,IF(E270="LONG",G270-F270)))*D270</f>
        <v>7000</v>
      </c>
      <c r="K270" s="108">
        <v>0</v>
      </c>
      <c r="L270" s="108">
        <v>0</v>
      </c>
      <c r="M270" s="108">
        <f t="shared" ref="M270" si="730">(K270+J270+L270)/D270</f>
        <v>70</v>
      </c>
      <c r="N270" s="109">
        <f t="shared" ref="N270" si="731">M270*D270</f>
        <v>7000</v>
      </c>
    </row>
    <row r="271" spans="1:14" s="79" customFormat="1" ht="13.5" customHeight="1">
      <c r="A271" s="138">
        <v>43703</v>
      </c>
      <c r="B271" s="104" t="s">
        <v>4</v>
      </c>
      <c r="C271" s="104" t="s">
        <v>56</v>
      </c>
      <c r="D271" s="105">
        <v>30</v>
      </c>
      <c r="E271" s="104" t="s">
        <v>1</v>
      </c>
      <c r="F271" s="104">
        <v>45150</v>
      </c>
      <c r="G271" s="104">
        <v>45300</v>
      </c>
      <c r="H271" s="104">
        <v>0</v>
      </c>
      <c r="I271" s="106">
        <v>0</v>
      </c>
      <c r="J271" s="107">
        <f t="shared" ref="J271" si="732">(IF(E271="SHORT",F271-G271,IF(E271="LONG",G271-F271)))*D271</f>
        <v>4500</v>
      </c>
      <c r="K271" s="108">
        <v>0</v>
      </c>
      <c r="L271" s="108">
        <v>0</v>
      </c>
      <c r="M271" s="108">
        <f t="shared" ref="M271" si="733">(K271+J271+L271)/D271</f>
        <v>150</v>
      </c>
      <c r="N271" s="109">
        <f t="shared" ref="N271" si="734">M271*D271</f>
        <v>4500</v>
      </c>
    </row>
    <row r="272" spans="1:14" s="79" customFormat="1" ht="13.5" customHeight="1">
      <c r="A272" s="138">
        <v>43703</v>
      </c>
      <c r="B272" s="104" t="s">
        <v>31</v>
      </c>
      <c r="C272" s="104" t="s">
        <v>53</v>
      </c>
      <c r="D272" s="105">
        <v>100</v>
      </c>
      <c r="E272" s="104" t="s">
        <v>1</v>
      </c>
      <c r="F272" s="104">
        <v>3960</v>
      </c>
      <c r="G272" s="104">
        <v>3980</v>
      </c>
      <c r="H272" s="104">
        <v>0</v>
      </c>
      <c r="I272" s="106">
        <v>0</v>
      </c>
      <c r="J272" s="107">
        <f t="shared" ref="J272" si="735">(IF(E272="SHORT",F272-G272,IF(E272="LONG",G272-F272)))*D272</f>
        <v>2000</v>
      </c>
      <c r="K272" s="108">
        <v>0</v>
      </c>
      <c r="L272" s="108">
        <v>0</v>
      </c>
      <c r="M272" s="108">
        <f t="shared" ref="M272" si="736">(K272+J272+L272)/D272</f>
        <v>20</v>
      </c>
      <c r="N272" s="109">
        <f t="shared" ref="N272" si="737">M272*D272</f>
        <v>2000</v>
      </c>
    </row>
    <row r="273" spans="1:14" s="79" customFormat="1" ht="13.5" customHeight="1">
      <c r="A273" s="138">
        <v>43700</v>
      </c>
      <c r="B273" s="104" t="s">
        <v>0</v>
      </c>
      <c r="C273" s="104" t="s">
        <v>56</v>
      </c>
      <c r="D273" s="105">
        <v>100</v>
      </c>
      <c r="E273" s="104" t="s">
        <v>1</v>
      </c>
      <c r="F273" s="104">
        <v>38130</v>
      </c>
      <c r="G273" s="104">
        <v>38070</v>
      </c>
      <c r="H273" s="104">
        <v>0</v>
      </c>
      <c r="I273" s="106">
        <v>0</v>
      </c>
      <c r="J273" s="107">
        <f t="shared" ref="J273" si="738">(IF(E273="SHORT",F273-G273,IF(E273="LONG",G273-F273)))*D273</f>
        <v>-6000</v>
      </c>
      <c r="K273" s="108">
        <v>0</v>
      </c>
      <c r="L273" s="108">
        <v>0</v>
      </c>
      <c r="M273" s="108">
        <f t="shared" ref="M273" si="739">(K273+J273+L273)/D273</f>
        <v>-60</v>
      </c>
      <c r="N273" s="109">
        <f t="shared" ref="N273" si="740">M273*D273</f>
        <v>-6000</v>
      </c>
    </row>
    <row r="274" spans="1:14" s="79" customFormat="1" ht="13.5" customHeight="1">
      <c r="A274" s="138">
        <v>43700</v>
      </c>
      <c r="B274" s="104" t="s">
        <v>4</v>
      </c>
      <c r="C274" s="104" t="s">
        <v>56</v>
      </c>
      <c r="D274" s="105">
        <v>30</v>
      </c>
      <c r="E274" s="104" t="s">
        <v>1</v>
      </c>
      <c r="F274" s="104">
        <v>43860</v>
      </c>
      <c r="G274" s="104">
        <v>43700</v>
      </c>
      <c r="H274" s="104">
        <v>0</v>
      </c>
      <c r="I274" s="106">
        <v>0</v>
      </c>
      <c r="J274" s="107">
        <f t="shared" ref="J274" si="741">(IF(E274="SHORT",F274-G274,IF(E274="LONG",G274-F274)))*D274</f>
        <v>-4800</v>
      </c>
      <c r="K274" s="108">
        <v>0</v>
      </c>
      <c r="L274" s="108">
        <v>0</v>
      </c>
      <c r="M274" s="108">
        <f t="shared" ref="M274" si="742">(K274+J274+L274)/D274</f>
        <v>-160</v>
      </c>
      <c r="N274" s="109">
        <f t="shared" ref="N274" si="743">M274*D274</f>
        <v>-4800</v>
      </c>
    </row>
    <row r="275" spans="1:14" s="79" customFormat="1" ht="13.5" customHeight="1">
      <c r="A275" s="138">
        <v>43700</v>
      </c>
      <c r="B275" s="104" t="s">
        <v>31</v>
      </c>
      <c r="C275" s="104" t="s">
        <v>53</v>
      </c>
      <c r="D275" s="105">
        <v>100</v>
      </c>
      <c r="E275" s="104" t="s">
        <v>1</v>
      </c>
      <c r="F275" s="104">
        <v>3865</v>
      </c>
      <c r="G275" s="104">
        <v>3900</v>
      </c>
      <c r="H275" s="104">
        <v>0</v>
      </c>
      <c r="I275" s="106">
        <v>0</v>
      </c>
      <c r="J275" s="107">
        <f t="shared" ref="J275" si="744">(IF(E275="SHORT",F275-G275,IF(E275="LONG",G275-F275)))*D275</f>
        <v>3500</v>
      </c>
      <c r="K275" s="108">
        <v>0</v>
      </c>
      <c r="L275" s="108">
        <v>0</v>
      </c>
      <c r="M275" s="108">
        <f t="shared" ref="M275" si="745">(K275+J275+L275)/D275</f>
        <v>35</v>
      </c>
      <c r="N275" s="109">
        <f t="shared" ref="N275" si="746">M275*D275</f>
        <v>3500</v>
      </c>
    </row>
    <row r="276" spans="1:14" s="79" customFormat="1" ht="13.5" customHeight="1">
      <c r="A276" s="138">
        <v>43699</v>
      </c>
      <c r="B276" s="104" t="s">
        <v>0</v>
      </c>
      <c r="C276" s="104" t="s">
        <v>56</v>
      </c>
      <c r="D276" s="105">
        <v>100</v>
      </c>
      <c r="E276" s="104" t="s">
        <v>2</v>
      </c>
      <c r="F276" s="104">
        <v>38025</v>
      </c>
      <c r="G276" s="104">
        <v>38125</v>
      </c>
      <c r="H276" s="104">
        <v>0</v>
      </c>
      <c r="I276" s="106">
        <v>0</v>
      </c>
      <c r="J276" s="107">
        <f t="shared" ref="J276" si="747">(IF(E276="SHORT",F276-G276,IF(E276="LONG",G276-F276)))*D276</f>
        <v>-10000</v>
      </c>
      <c r="K276" s="108">
        <v>0</v>
      </c>
      <c r="L276" s="108">
        <v>0</v>
      </c>
      <c r="M276" s="108">
        <f t="shared" ref="M276" si="748">(K276+J276+L276)/D276</f>
        <v>-100</v>
      </c>
      <c r="N276" s="109">
        <f t="shared" ref="N276" si="749">M276*D276</f>
        <v>-10000</v>
      </c>
    </row>
    <row r="277" spans="1:14" s="79" customFormat="1" ht="13.5" customHeight="1">
      <c r="A277" s="138">
        <v>43698</v>
      </c>
      <c r="B277" s="104" t="s">
        <v>5</v>
      </c>
      <c r="C277" s="104" t="s">
        <v>55</v>
      </c>
      <c r="D277" s="105">
        <v>5000</v>
      </c>
      <c r="E277" s="104" t="s">
        <v>1</v>
      </c>
      <c r="F277" s="104">
        <v>183.5</v>
      </c>
      <c r="G277" s="104">
        <v>184</v>
      </c>
      <c r="H277" s="104">
        <v>0</v>
      </c>
      <c r="I277" s="106">
        <v>0</v>
      </c>
      <c r="J277" s="107">
        <f t="shared" ref="J277" si="750">(IF(E277="SHORT",F277-G277,IF(E277="LONG",G277-F277)))*D277</f>
        <v>2500</v>
      </c>
      <c r="K277" s="108">
        <v>0</v>
      </c>
      <c r="L277" s="108">
        <v>0</v>
      </c>
      <c r="M277" s="108">
        <f t="shared" ref="M277" si="751">(K277+J277+L277)/D277</f>
        <v>0.5</v>
      </c>
      <c r="N277" s="109">
        <f t="shared" ref="N277" si="752">M277*D277</f>
        <v>2500</v>
      </c>
    </row>
    <row r="278" spans="1:14" s="79" customFormat="1" ht="13.5" customHeight="1">
      <c r="A278" s="138">
        <v>43698</v>
      </c>
      <c r="B278" s="104" t="s">
        <v>4</v>
      </c>
      <c r="C278" s="104" t="s">
        <v>56</v>
      </c>
      <c r="D278" s="105">
        <v>30</v>
      </c>
      <c r="E278" s="104" t="s">
        <v>2</v>
      </c>
      <c r="F278" s="104">
        <v>43580</v>
      </c>
      <c r="G278" s="104">
        <v>43420</v>
      </c>
      <c r="H278" s="104">
        <v>0</v>
      </c>
      <c r="I278" s="106">
        <v>0</v>
      </c>
      <c r="J278" s="107">
        <f t="shared" ref="J278" si="753">(IF(E278="SHORT",F278-G278,IF(E278="LONG",G278-F278)))*D278</f>
        <v>4800</v>
      </c>
      <c r="K278" s="108">
        <v>0</v>
      </c>
      <c r="L278" s="108">
        <v>0</v>
      </c>
      <c r="M278" s="108">
        <f t="shared" ref="M278" si="754">(K278+J278+L278)/D278</f>
        <v>160</v>
      </c>
      <c r="N278" s="109">
        <f t="shared" ref="N278" si="755">M278*D278</f>
        <v>4800</v>
      </c>
    </row>
    <row r="279" spans="1:14" s="79" customFormat="1" ht="13.5" customHeight="1">
      <c r="A279" s="138">
        <v>43698</v>
      </c>
      <c r="B279" s="104" t="s">
        <v>31</v>
      </c>
      <c r="C279" s="104" t="s">
        <v>53</v>
      </c>
      <c r="D279" s="105">
        <v>100</v>
      </c>
      <c r="E279" s="104" t="s">
        <v>2</v>
      </c>
      <c r="F279" s="104">
        <v>4050</v>
      </c>
      <c r="G279" s="104">
        <v>4025</v>
      </c>
      <c r="H279" s="104">
        <v>0</v>
      </c>
      <c r="I279" s="106">
        <v>0</v>
      </c>
      <c r="J279" s="107">
        <f t="shared" ref="J279" si="756">(IF(E279="SHORT",F279-G279,IF(E279="LONG",G279-F279)))*D279</f>
        <v>2500</v>
      </c>
      <c r="K279" s="108">
        <v>0</v>
      </c>
      <c r="L279" s="108">
        <v>0</v>
      </c>
      <c r="M279" s="108">
        <f t="shared" ref="M279" si="757">(K279+J279+L279)/D279</f>
        <v>25</v>
      </c>
      <c r="N279" s="109">
        <f t="shared" ref="N279" si="758">M279*D279</f>
        <v>2500</v>
      </c>
    </row>
    <row r="280" spans="1:14" s="79" customFormat="1" ht="13.5" customHeight="1">
      <c r="A280" s="138">
        <v>43697</v>
      </c>
      <c r="B280" s="104" t="s">
        <v>31</v>
      </c>
      <c r="C280" s="104" t="s">
        <v>53</v>
      </c>
      <c r="D280" s="105">
        <v>100</v>
      </c>
      <c r="E280" s="104" t="s">
        <v>1</v>
      </c>
      <c r="F280" s="104">
        <v>3980</v>
      </c>
      <c r="G280" s="104">
        <v>4000</v>
      </c>
      <c r="H280" s="104">
        <v>0</v>
      </c>
      <c r="I280" s="106">
        <v>0</v>
      </c>
      <c r="J280" s="107">
        <f t="shared" ref="J280" si="759">(IF(E280="SHORT",F280-G280,IF(E280="LONG",G280-F280)))*D280</f>
        <v>2000</v>
      </c>
      <c r="K280" s="108">
        <v>0</v>
      </c>
      <c r="L280" s="108">
        <v>0</v>
      </c>
      <c r="M280" s="108">
        <f t="shared" ref="M280" si="760">(K280+J280+L280)/D280</f>
        <v>20</v>
      </c>
      <c r="N280" s="109">
        <f t="shared" ref="N280" si="761">M280*D280</f>
        <v>2000</v>
      </c>
    </row>
    <row r="281" spans="1:14" s="79" customFormat="1" ht="13.5" customHeight="1">
      <c r="A281" s="138">
        <v>43697</v>
      </c>
      <c r="B281" s="104" t="s">
        <v>5</v>
      </c>
      <c r="C281" s="104" t="s">
        <v>55</v>
      </c>
      <c r="D281" s="105">
        <v>5000</v>
      </c>
      <c r="E281" s="104" t="s">
        <v>1</v>
      </c>
      <c r="F281" s="104">
        <v>183.5</v>
      </c>
      <c r="G281" s="104">
        <v>184</v>
      </c>
      <c r="H281" s="104">
        <v>0</v>
      </c>
      <c r="I281" s="106">
        <v>0</v>
      </c>
      <c r="J281" s="107">
        <f t="shared" ref="J281" si="762">(IF(E281="SHORT",F281-G281,IF(E281="LONG",G281-F281)))*D281</f>
        <v>2500</v>
      </c>
      <c r="K281" s="108">
        <v>0</v>
      </c>
      <c r="L281" s="108">
        <v>0</v>
      </c>
      <c r="M281" s="108">
        <f t="shared" ref="M281" si="763">(K281+J281+L281)/D281</f>
        <v>0.5</v>
      </c>
      <c r="N281" s="109">
        <f t="shared" ref="N281" si="764">M281*D281</f>
        <v>2500</v>
      </c>
    </row>
    <row r="282" spans="1:14" s="79" customFormat="1" ht="13.5" customHeight="1">
      <c r="A282" s="138">
        <v>43697</v>
      </c>
      <c r="B282" s="104" t="s">
        <v>0</v>
      </c>
      <c r="C282" s="104" t="s">
        <v>56</v>
      </c>
      <c r="D282" s="105">
        <v>100</v>
      </c>
      <c r="E282" s="104" t="s">
        <v>2</v>
      </c>
      <c r="F282" s="104">
        <v>37680</v>
      </c>
      <c r="G282" s="104">
        <v>37605</v>
      </c>
      <c r="H282" s="104">
        <v>0</v>
      </c>
      <c r="I282" s="106">
        <v>0</v>
      </c>
      <c r="J282" s="107">
        <f t="shared" ref="J282" si="765">(IF(E282="SHORT",F282-G282,IF(E282="LONG",G282-F282)))*D282</f>
        <v>7500</v>
      </c>
      <c r="K282" s="108">
        <v>0</v>
      </c>
      <c r="L282" s="108">
        <v>0</v>
      </c>
      <c r="M282" s="108">
        <f t="shared" ref="M282" si="766">(K282+J282+L282)/D282</f>
        <v>75</v>
      </c>
      <c r="N282" s="109">
        <f t="shared" ref="N282" si="767">M282*D282</f>
        <v>7500</v>
      </c>
    </row>
    <row r="283" spans="1:14" s="79" customFormat="1" ht="13.5" customHeight="1">
      <c r="A283" s="138">
        <v>43693</v>
      </c>
      <c r="B283" s="104" t="s">
        <v>5</v>
      </c>
      <c r="C283" s="104" t="s">
        <v>55</v>
      </c>
      <c r="D283" s="105">
        <v>5000</v>
      </c>
      <c r="E283" s="104" t="s">
        <v>2</v>
      </c>
      <c r="F283" s="104">
        <v>184</v>
      </c>
      <c r="G283" s="104">
        <v>183.5</v>
      </c>
      <c r="H283" s="104">
        <v>0</v>
      </c>
      <c r="I283" s="106">
        <v>0</v>
      </c>
      <c r="J283" s="107">
        <f t="shared" ref="J283" si="768">(IF(E283="SHORT",F283-G283,IF(E283="LONG",G283-F283)))*D283</f>
        <v>2500</v>
      </c>
      <c r="K283" s="108">
        <v>0</v>
      </c>
      <c r="L283" s="108">
        <v>0</v>
      </c>
      <c r="M283" s="108">
        <f t="shared" ref="M283" si="769">(K283+J283+L283)/D283</f>
        <v>0.5</v>
      </c>
      <c r="N283" s="109">
        <f t="shared" ref="N283" si="770">M283*D283</f>
        <v>2500</v>
      </c>
    </row>
    <row r="284" spans="1:14" s="79" customFormat="1" ht="13.5" customHeight="1">
      <c r="A284" s="138">
        <v>43693</v>
      </c>
      <c r="B284" s="104" t="s">
        <v>0</v>
      </c>
      <c r="C284" s="104" t="s">
        <v>56</v>
      </c>
      <c r="D284" s="105">
        <v>100</v>
      </c>
      <c r="E284" s="104" t="s">
        <v>2</v>
      </c>
      <c r="F284" s="104">
        <v>37880</v>
      </c>
      <c r="G284" s="104">
        <v>37800</v>
      </c>
      <c r="H284" s="104">
        <v>37700</v>
      </c>
      <c r="I284" s="106">
        <v>0</v>
      </c>
      <c r="J284" s="107">
        <f t="shared" ref="J284" si="771">(IF(E284="SHORT",F284-G284,IF(E284="LONG",G284-F284)))*D284</f>
        <v>8000</v>
      </c>
      <c r="K284" s="108">
        <f>(IF(E284="SHORT",IF(H284="",0,G284-H284),IF(E284="LONG",IF(H284="",0,H284-G284))))*D284</f>
        <v>10000</v>
      </c>
      <c r="L284" s="108">
        <v>0</v>
      </c>
      <c r="M284" s="108">
        <f t="shared" ref="M284" si="772">(K284+J284+L284)/D284</f>
        <v>180</v>
      </c>
      <c r="N284" s="109">
        <f t="shared" ref="N284" si="773">M284*D284</f>
        <v>18000</v>
      </c>
    </row>
    <row r="285" spans="1:14" s="79" customFormat="1" ht="13.5" customHeight="1">
      <c r="A285" s="138">
        <v>43693</v>
      </c>
      <c r="B285" s="104" t="s">
        <v>4</v>
      </c>
      <c r="C285" s="104" t="s">
        <v>56</v>
      </c>
      <c r="D285" s="105">
        <v>30</v>
      </c>
      <c r="E285" s="104" t="s">
        <v>2</v>
      </c>
      <c r="F285" s="104">
        <v>43800</v>
      </c>
      <c r="G285" s="104">
        <v>43650</v>
      </c>
      <c r="H285" s="104">
        <v>43450</v>
      </c>
      <c r="I285" s="106">
        <v>0</v>
      </c>
      <c r="J285" s="107">
        <f t="shared" ref="J285" si="774">(IF(E285="SHORT",F285-G285,IF(E285="LONG",G285-F285)))*D285</f>
        <v>4500</v>
      </c>
      <c r="K285" s="108">
        <f>(IF(E285="SHORT",IF(H285="",0,G285-H285),IF(E285="LONG",IF(H285="",0,H285-G285))))*D285</f>
        <v>6000</v>
      </c>
      <c r="L285" s="108">
        <v>0</v>
      </c>
      <c r="M285" s="108">
        <f t="shared" ref="M285" si="775">(K285+J285+L285)/D285</f>
        <v>350</v>
      </c>
      <c r="N285" s="109">
        <f t="shared" ref="N285" si="776">M285*D285</f>
        <v>10500</v>
      </c>
    </row>
    <row r="286" spans="1:14" s="79" customFormat="1" ht="13.5" customHeight="1">
      <c r="A286" s="138">
        <v>43693</v>
      </c>
      <c r="B286" s="104" t="s">
        <v>31</v>
      </c>
      <c r="C286" s="104" t="s">
        <v>53</v>
      </c>
      <c r="D286" s="105">
        <v>100</v>
      </c>
      <c r="E286" s="104" t="s">
        <v>2</v>
      </c>
      <c r="F286" s="104">
        <v>3942</v>
      </c>
      <c r="G286" s="104">
        <v>3920</v>
      </c>
      <c r="H286" s="104">
        <v>3900</v>
      </c>
      <c r="I286" s="106">
        <v>0</v>
      </c>
      <c r="J286" s="107">
        <f t="shared" ref="J286" si="777">(IF(E286="SHORT",F286-G286,IF(E286="LONG",G286-F286)))*D286</f>
        <v>2200</v>
      </c>
      <c r="K286" s="108">
        <f>(IF(E286="SHORT",IF(H286="",0,G286-H286),IF(E286="LONG",IF(H286="",0,H286-G286))))*D286</f>
        <v>2000</v>
      </c>
      <c r="L286" s="108">
        <v>0</v>
      </c>
      <c r="M286" s="108">
        <f t="shared" ref="M286" si="778">(K286+J286+L286)/D286</f>
        <v>42</v>
      </c>
      <c r="N286" s="109">
        <f t="shared" ref="N286" si="779">M286*D286</f>
        <v>4200</v>
      </c>
    </row>
    <row r="287" spans="1:14" s="79" customFormat="1" ht="13.5" customHeight="1">
      <c r="A287" s="138">
        <v>43691</v>
      </c>
      <c r="B287" s="104" t="s">
        <v>5</v>
      </c>
      <c r="C287" s="104" t="s">
        <v>55</v>
      </c>
      <c r="D287" s="105">
        <v>5000</v>
      </c>
      <c r="E287" s="104" t="s">
        <v>2</v>
      </c>
      <c r="F287" s="104">
        <v>184.5</v>
      </c>
      <c r="G287" s="104">
        <v>184</v>
      </c>
      <c r="H287" s="104">
        <v>0</v>
      </c>
      <c r="I287" s="106">
        <v>0</v>
      </c>
      <c r="J287" s="107">
        <f t="shared" ref="J287" si="780">(IF(E287="SHORT",F287-G287,IF(E287="LONG",G287-F287)))*D287</f>
        <v>2500</v>
      </c>
      <c r="K287" s="108">
        <v>0</v>
      </c>
      <c r="L287" s="108">
        <v>0</v>
      </c>
      <c r="M287" s="108">
        <f t="shared" ref="M287" si="781">(K287+J287+L287)/D287</f>
        <v>0.5</v>
      </c>
      <c r="N287" s="109">
        <f t="shared" ref="N287" si="782">M287*D287</f>
        <v>2500</v>
      </c>
    </row>
    <row r="288" spans="1:14" s="79" customFormat="1" ht="13.5" customHeight="1">
      <c r="A288" s="138">
        <v>43691</v>
      </c>
      <c r="B288" s="104" t="s">
        <v>4</v>
      </c>
      <c r="C288" s="104" t="s">
        <v>56</v>
      </c>
      <c r="D288" s="105">
        <v>30</v>
      </c>
      <c r="E288" s="104" t="s">
        <v>2</v>
      </c>
      <c r="F288" s="104">
        <v>43850</v>
      </c>
      <c r="G288" s="104">
        <v>43700</v>
      </c>
      <c r="H288" s="104">
        <v>0</v>
      </c>
      <c r="I288" s="106">
        <v>0</v>
      </c>
      <c r="J288" s="107">
        <f t="shared" ref="J288" si="783">(IF(E288="SHORT",F288-G288,IF(E288="LONG",G288-F288)))*D288</f>
        <v>4500</v>
      </c>
      <c r="K288" s="108">
        <v>0</v>
      </c>
      <c r="L288" s="108">
        <v>0</v>
      </c>
      <c r="M288" s="108">
        <f t="shared" ref="M288" si="784">(K288+J288+L288)/D288</f>
        <v>150</v>
      </c>
      <c r="N288" s="109">
        <f t="shared" ref="N288" si="785">M288*D288</f>
        <v>4500</v>
      </c>
    </row>
    <row r="289" spans="1:14" s="79" customFormat="1" ht="13.5" customHeight="1">
      <c r="A289" s="138">
        <v>43691</v>
      </c>
      <c r="B289" s="104" t="s">
        <v>0</v>
      </c>
      <c r="C289" s="104" t="s">
        <v>56</v>
      </c>
      <c r="D289" s="105">
        <v>100</v>
      </c>
      <c r="E289" s="104" t="s">
        <v>2</v>
      </c>
      <c r="F289" s="104">
        <v>38200</v>
      </c>
      <c r="G289" s="104">
        <v>38100</v>
      </c>
      <c r="H289" s="104">
        <v>0</v>
      </c>
      <c r="I289" s="106">
        <v>0</v>
      </c>
      <c r="J289" s="107">
        <f t="shared" ref="J289" si="786">(IF(E289="SHORT",F289-G289,IF(E289="LONG",G289-F289)))*D289</f>
        <v>10000</v>
      </c>
      <c r="K289" s="108">
        <v>0</v>
      </c>
      <c r="L289" s="108">
        <v>0</v>
      </c>
      <c r="M289" s="108">
        <f t="shared" ref="M289" si="787">(K289+J289+L289)/D289</f>
        <v>100</v>
      </c>
      <c r="N289" s="109">
        <f t="shared" ref="N289" si="788">M289*D289</f>
        <v>10000</v>
      </c>
    </row>
    <row r="290" spans="1:14" s="79" customFormat="1" ht="13.5" customHeight="1">
      <c r="A290" s="138">
        <v>43690</v>
      </c>
      <c r="B290" s="104" t="s">
        <v>5</v>
      </c>
      <c r="C290" s="104" t="s">
        <v>55</v>
      </c>
      <c r="D290" s="105">
        <v>5000</v>
      </c>
      <c r="E290" s="104" t="s">
        <v>1</v>
      </c>
      <c r="F290" s="104">
        <v>186</v>
      </c>
      <c r="G290" s="104">
        <v>186.5</v>
      </c>
      <c r="H290" s="104">
        <v>187</v>
      </c>
      <c r="I290" s="106">
        <v>0</v>
      </c>
      <c r="J290" s="107">
        <f t="shared" ref="J290" si="789">(IF(E290="SHORT",F290-G290,IF(E290="LONG",G290-F290)))*D290</f>
        <v>2500</v>
      </c>
      <c r="K290" s="108">
        <f>(IF(E290="SHORT",IF(H290="",0,G290-H290),IF(E290="LONG",IF(H290="",0,H290-G290))))*D290</f>
        <v>2500</v>
      </c>
      <c r="L290" s="108">
        <v>0</v>
      </c>
      <c r="M290" s="108">
        <f t="shared" ref="M290" si="790">(K290+J290+L290)/D290</f>
        <v>1</v>
      </c>
      <c r="N290" s="109">
        <f t="shared" ref="N290" si="791">M290*D290</f>
        <v>5000</v>
      </c>
    </row>
    <row r="291" spans="1:14" s="79" customFormat="1" ht="13.5" customHeight="1">
      <c r="A291" s="138">
        <v>43690</v>
      </c>
      <c r="B291" s="104" t="s">
        <v>31</v>
      </c>
      <c r="C291" s="104" t="s">
        <v>53</v>
      </c>
      <c r="D291" s="105">
        <v>100</v>
      </c>
      <c r="E291" s="104" t="s">
        <v>2</v>
      </c>
      <c r="F291" s="104">
        <v>3915</v>
      </c>
      <c r="G291" s="104">
        <v>3890</v>
      </c>
      <c r="H291" s="104">
        <v>0</v>
      </c>
      <c r="I291" s="106">
        <v>0</v>
      </c>
      <c r="J291" s="107">
        <f t="shared" ref="J291" si="792">(IF(E291="SHORT",F291-G291,IF(E291="LONG",G291-F291)))*D291</f>
        <v>2500</v>
      </c>
      <c r="K291" s="108">
        <v>0</v>
      </c>
      <c r="L291" s="108">
        <v>0</v>
      </c>
      <c r="M291" s="108">
        <f t="shared" ref="M291" si="793">(K291+J291+L291)/D291</f>
        <v>25</v>
      </c>
      <c r="N291" s="109">
        <f t="shared" ref="N291" si="794">M291*D291</f>
        <v>2500</v>
      </c>
    </row>
    <row r="292" spans="1:14" s="79" customFormat="1" ht="13.5" customHeight="1">
      <c r="A292" s="138">
        <v>43690</v>
      </c>
      <c r="B292" s="104" t="s">
        <v>4</v>
      </c>
      <c r="C292" s="104" t="s">
        <v>56</v>
      </c>
      <c r="D292" s="105">
        <v>30</v>
      </c>
      <c r="E292" s="104" t="s">
        <v>2</v>
      </c>
      <c r="F292" s="104">
        <v>44300</v>
      </c>
      <c r="G292" s="104">
        <v>44200</v>
      </c>
      <c r="H292" s="104">
        <v>44100</v>
      </c>
      <c r="I292" s="106">
        <v>0</v>
      </c>
      <c r="J292" s="107">
        <f t="shared" ref="J292" si="795">(IF(E292="SHORT",F292-G292,IF(E292="LONG",G292-F292)))*D292</f>
        <v>3000</v>
      </c>
      <c r="K292" s="108">
        <f>(IF(E292="SHORT",IF(H292="",0,G292-H292),IF(E292="LONG",IF(H292="",0,H292-G292))))*D292</f>
        <v>3000</v>
      </c>
      <c r="L292" s="108">
        <v>0</v>
      </c>
      <c r="M292" s="108">
        <f t="shared" ref="M292" si="796">(K292+J292+L292)/D292</f>
        <v>200</v>
      </c>
      <c r="N292" s="109">
        <f t="shared" ref="N292" si="797">M292*D292</f>
        <v>6000</v>
      </c>
    </row>
    <row r="293" spans="1:14" s="79" customFormat="1" ht="13.5" customHeight="1">
      <c r="A293" s="138">
        <v>43690</v>
      </c>
      <c r="B293" s="104" t="s">
        <v>0</v>
      </c>
      <c r="C293" s="104" t="s">
        <v>56</v>
      </c>
      <c r="D293" s="105">
        <v>100</v>
      </c>
      <c r="E293" s="104" t="s">
        <v>2</v>
      </c>
      <c r="F293" s="104">
        <v>38450</v>
      </c>
      <c r="G293" s="104">
        <v>38380</v>
      </c>
      <c r="H293" s="104">
        <v>38300</v>
      </c>
      <c r="I293" s="106">
        <v>0</v>
      </c>
      <c r="J293" s="107">
        <f t="shared" ref="J293" si="798">(IF(E293="SHORT",F293-G293,IF(E293="LONG",G293-F293)))*D293</f>
        <v>7000</v>
      </c>
      <c r="K293" s="108">
        <f>(IF(E293="SHORT",IF(H293="",0,G293-H293),IF(E293="LONG",IF(H293="",0,H293-G293))))*D293</f>
        <v>8000</v>
      </c>
      <c r="L293" s="108">
        <v>0</v>
      </c>
      <c r="M293" s="108">
        <f t="shared" ref="M293" si="799">(K293+J293+L293)/D293</f>
        <v>150</v>
      </c>
      <c r="N293" s="109">
        <f t="shared" ref="N293" si="800">M293*D293</f>
        <v>15000</v>
      </c>
    </row>
    <row r="294" spans="1:14" s="79" customFormat="1" ht="13.5" customHeight="1">
      <c r="A294" s="138">
        <v>43686</v>
      </c>
      <c r="B294" s="104" t="s">
        <v>4</v>
      </c>
      <c r="C294" s="104" t="s">
        <v>56</v>
      </c>
      <c r="D294" s="105">
        <v>30</v>
      </c>
      <c r="E294" s="104" t="s">
        <v>1</v>
      </c>
      <c r="F294" s="104">
        <v>43150</v>
      </c>
      <c r="G294" s="104">
        <v>43300</v>
      </c>
      <c r="H294" s="104">
        <v>43600</v>
      </c>
      <c r="I294" s="106">
        <v>0</v>
      </c>
      <c r="J294" s="107">
        <f t="shared" ref="J294" si="801">(IF(E294="SHORT",F294-G294,IF(E294="LONG",G294-F294)))*D294</f>
        <v>4500</v>
      </c>
      <c r="K294" s="108">
        <f>(IF(E294="SHORT",IF(H294="",0,G294-H294),IF(E294="LONG",IF(H294="",0,H294-G294))))*D294</f>
        <v>9000</v>
      </c>
      <c r="L294" s="108">
        <v>0</v>
      </c>
      <c r="M294" s="108">
        <f t="shared" ref="M294" si="802">(K294+J294+L294)/D294</f>
        <v>450</v>
      </c>
      <c r="N294" s="109">
        <f t="shared" ref="N294" si="803">M294*D294</f>
        <v>13500</v>
      </c>
    </row>
    <row r="295" spans="1:14" s="79" customFormat="1" ht="13.5" customHeight="1">
      <c r="A295" s="138">
        <v>43686</v>
      </c>
      <c r="B295" s="104" t="s">
        <v>0</v>
      </c>
      <c r="C295" s="104" t="s">
        <v>56</v>
      </c>
      <c r="D295" s="105">
        <v>100</v>
      </c>
      <c r="E295" s="104" t="s">
        <v>1</v>
      </c>
      <c r="F295" s="104">
        <v>37850</v>
      </c>
      <c r="G295" s="104">
        <v>37920</v>
      </c>
      <c r="H295" s="104">
        <v>38000</v>
      </c>
      <c r="I295" s="106">
        <v>0</v>
      </c>
      <c r="J295" s="107">
        <f t="shared" ref="J295" si="804">(IF(E295="SHORT",F295-G295,IF(E295="LONG",G295-F295)))*D295</f>
        <v>7000</v>
      </c>
      <c r="K295" s="108">
        <f>(IF(E295="SHORT",IF(H295="",0,G295-H295),IF(E295="LONG",IF(H295="",0,H295-G295))))*D295</f>
        <v>8000</v>
      </c>
      <c r="L295" s="108">
        <v>0</v>
      </c>
      <c r="M295" s="108">
        <f t="shared" ref="M295" si="805">(K295+J295+L295)/D295</f>
        <v>150</v>
      </c>
      <c r="N295" s="109">
        <f t="shared" ref="N295" si="806">M295*D295</f>
        <v>15000</v>
      </c>
    </row>
    <row r="296" spans="1:14" s="79" customFormat="1" ht="13.5" customHeight="1">
      <c r="A296" s="138">
        <v>43685</v>
      </c>
      <c r="B296" s="104" t="s">
        <v>4</v>
      </c>
      <c r="C296" s="104" t="s">
        <v>56</v>
      </c>
      <c r="D296" s="105">
        <v>30</v>
      </c>
      <c r="E296" s="104" t="s">
        <v>1</v>
      </c>
      <c r="F296" s="104">
        <v>43350</v>
      </c>
      <c r="G296" s="104">
        <v>43500</v>
      </c>
      <c r="H296" s="104">
        <v>0</v>
      </c>
      <c r="I296" s="106">
        <v>0</v>
      </c>
      <c r="J296" s="107">
        <f t="shared" ref="J296" si="807">(IF(E296="SHORT",F296-G296,IF(E296="LONG",G296-F296)))*D296</f>
        <v>4500</v>
      </c>
      <c r="K296" s="108">
        <v>0</v>
      </c>
      <c r="L296" s="108">
        <v>0</v>
      </c>
      <c r="M296" s="108">
        <f t="shared" ref="M296" si="808">(K296+J296+L296)/D296</f>
        <v>150</v>
      </c>
      <c r="N296" s="109">
        <f t="shared" ref="N296" si="809">M296*D296</f>
        <v>4500</v>
      </c>
    </row>
    <row r="297" spans="1:14" s="79" customFormat="1" ht="13.5" customHeight="1">
      <c r="A297" s="138">
        <v>43685</v>
      </c>
      <c r="B297" s="104" t="s">
        <v>0</v>
      </c>
      <c r="C297" s="104" t="s">
        <v>56</v>
      </c>
      <c r="D297" s="105">
        <v>100</v>
      </c>
      <c r="E297" s="104" t="s">
        <v>1</v>
      </c>
      <c r="F297" s="104">
        <v>37900</v>
      </c>
      <c r="G297" s="104">
        <v>37970</v>
      </c>
      <c r="H297" s="104">
        <v>0</v>
      </c>
      <c r="I297" s="106">
        <v>0</v>
      </c>
      <c r="J297" s="107">
        <f t="shared" ref="J297" si="810">(IF(E297="SHORT",F297-G297,IF(E297="LONG",G297-F297)))*D297</f>
        <v>7000</v>
      </c>
      <c r="K297" s="108">
        <v>0</v>
      </c>
      <c r="L297" s="108">
        <v>0</v>
      </c>
      <c r="M297" s="108">
        <f t="shared" ref="M297" si="811">(K297+J297+L297)/D297</f>
        <v>70</v>
      </c>
      <c r="N297" s="109">
        <f t="shared" ref="N297" si="812">M297*D297</f>
        <v>7000</v>
      </c>
    </row>
    <row r="298" spans="1:14" s="79" customFormat="1" ht="13.5" customHeight="1">
      <c r="A298" s="138">
        <v>43684</v>
      </c>
      <c r="B298" s="104" t="s">
        <v>4</v>
      </c>
      <c r="C298" s="104" t="s">
        <v>56</v>
      </c>
      <c r="D298" s="105">
        <v>30</v>
      </c>
      <c r="E298" s="104" t="s">
        <v>1</v>
      </c>
      <c r="F298" s="104">
        <v>155.5</v>
      </c>
      <c r="G298" s="104">
        <v>156</v>
      </c>
      <c r="H298" s="104">
        <v>0</v>
      </c>
      <c r="I298" s="106">
        <v>0</v>
      </c>
      <c r="J298" s="107">
        <f t="shared" ref="J298" si="813">(IF(E298="SHORT",F298-G298,IF(E298="LONG",G298-F298)))*D298</f>
        <v>15</v>
      </c>
      <c r="K298" s="108">
        <v>0</v>
      </c>
      <c r="L298" s="108">
        <v>0</v>
      </c>
      <c r="M298" s="108">
        <f t="shared" ref="M298" si="814">(K298+J298+L298)/D298</f>
        <v>0.5</v>
      </c>
      <c r="N298" s="109">
        <f t="shared" ref="N298" si="815">M298*D298</f>
        <v>15</v>
      </c>
    </row>
    <row r="299" spans="1:14" s="79" customFormat="1" ht="13.5" customHeight="1">
      <c r="A299" s="138">
        <v>43684</v>
      </c>
      <c r="B299" s="104" t="s">
        <v>6</v>
      </c>
      <c r="C299" s="104" t="s">
        <v>55</v>
      </c>
      <c r="D299" s="105">
        <v>5000</v>
      </c>
      <c r="E299" s="104" t="s">
        <v>1</v>
      </c>
      <c r="F299" s="104">
        <v>155.5</v>
      </c>
      <c r="G299" s="104">
        <v>156</v>
      </c>
      <c r="H299" s="104">
        <v>0</v>
      </c>
      <c r="I299" s="106">
        <v>0</v>
      </c>
      <c r="J299" s="107">
        <f t="shared" ref="J299" si="816">(IF(E299="SHORT",F299-G299,IF(E299="LONG",G299-F299)))*D299</f>
        <v>2500</v>
      </c>
      <c r="K299" s="108">
        <v>0</v>
      </c>
      <c r="L299" s="108">
        <v>0</v>
      </c>
      <c r="M299" s="108">
        <f t="shared" ref="M299" si="817">(K299+J299+L299)/D299</f>
        <v>0.5</v>
      </c>
      <c r="N299" s="109">
        <f t="shared" ref="N299" si="818">M299*D299</f>
        <v>2500</v>
      </c>
    </row>
    <row r="300" spans="1:14" s="79" customFormat="1" ht="13.5" customHeight="1">
      <c r="A300" s="138">
        <v>43684</v>
      </c>
      <c r="B300" s="104" t="s">
        <v>0</v>
      </c>
      <c r="C300" s="104" t="s">
        <v>56</v>
      </c>
      <c r="D300" s="105">
        <v>100</v>
      </c>
      <c r="E300" s="104" t="s">
        <v>1</v>
      </c>
      <c r="F300" s="104">
        <v>37770</v>
      </c>
      <c r="G300" s="104">
        <v>37830</v>
      </c>
      <c r="H300" s="104">
        <v>0</v>
      </c>
      <c r="I300" s="106">
        <v>0</v>
      </c>
      <c r="J300" s="107">
        <f t="shared" ref="J300" si="819">(IF(E300="SHORT",F300-G300,IF(E300="LONG",G300-F300)))*D300</f>
        <v>6000</v>
      </c>
      <c r="K300" s="108">
        <v>0</v>
      </c>
      <c r="L300" s="108">
        <v>0</v>
      </c>
      <c r="M300" s="108">
        <f t="shared" ref="M300" si="820">(K300+J300+L300)/D300</f>
        <v>60</v>
      </c>
      <c r="N300" s="109">
        <f t="shared" ref="N300" si="821">M300*D300</f>
        <v>6000</v>
      </c>
    </row>
    <row r="301" spans="1:14" s="79" customFormat="1" ht="13.5" customHeight="1">
      <c r="A301" s="138">
        <v>43684</v>
      </c>
      <c r="B301" s="104" t="s">
        <v>31</v>
      </c>
      <c r="C301" s="104" t="s">
        <v>53</v>
      </c>
      <c r="D301" s="105">
        <v>100</v>
      </c>
      <c r="E301" s="104" t="s">
        <v>1</v>
      </c>
      <c r="F301" s="104">
        <v>3800</v>
      </c>
      <c r="G301" s="104">
        <v>3825</v>
      </c>
      <c r="H301" s="104">
        <v>0</v>
      </c>
      <c r="I301" s="106">
        <v>0</v>
      </c>
      <c r="J301" s="107">
        <f t="shared" ref="J301" si="822">(IF(E301="SHORT",F301-G301,IF(E301="LONG",G301-F301)))*D301</f>
        <v>2500</v>
      </c>
      <c r="K301" s="108">
        <v>0</v>
      </c>
      <c r="L301" s="108">
        <v>0</v>
      </c>
      <c r="M301" s="108">
        <f t="shared" ref="M301" si="823">(K301+J301+L301)/D301</f>
        <v>25</v>
      </c>
      <c r="N301" s="109">
        <f t="shared" ref="N301" si="824">M301*D301</f>
        <v>2500</v>
      </c>
    </row>
    <row r="302" spans="1:14" s="79" customFormat="1" ht="13.5" customHeight="1">
      <c r="A302" s="138">
        <v>43683</v>
      </c>
      <c r="B302" s="104" t="s">
        <v>4</v>
      </c>
      <c r="C302" s="104" t="s">
        <v>56</v>
      </c>
      <c r="D302" s="105">
        <v>30</v>
      </c>
      <c r="E302" s="104" t="s">
        <v>1</v>
      </c>
      <c r="F302" s="104">
        <v>42350</v>
      </c>
      <c r="G302" s="104">
        <v>42300</v>
      </c>
      <c r="H302" s="104">
        <v>0</v>
      </c>
      <c r="I302" s="106">
        <v>0</v>
      </c>
      <c r="J302" s="107">
        <f t="shared" ref="J302" si="825">(IF(E302="SHORT",F302-G302,IF(E302="LONG",G302-F302)))*D302</f>
        <v>-1500</v>
      </c>
      <c r="K302" s="108">
        <v>0</v>
      </c>
      <c r="L302" s="108">
        <v>0</v>
      </c>
      <c r="M302" s="108">
        <f t="shared" ref="M302" si="826">(K302+J302+L302)/D302</f>
        <v>-50</v>
      </c>
      <c r="N302" s="109">
        <f t="shared" ref="N302" si="827">M302*D302</f>
        <v>-1500</v>
      </c>
    </row>
    <row r="303" spans="1:14" s="79" customFormat="1" ht="13.5" customHeight="1">
      <c r="A303" s="138">
        <v>43683</v>
      </c>
      <c r="B303" s="104" t="s">
        <v>6</v>
      </c>
      <c r="C303" s="104" t="s">
        <v>55</v>
      </c>
      <c r="D303" s="105">
        <v>5000</v>
      </c>
      <c r="E303" s="104" t="s">
        <v>1</v>
      </c>
      <c r="F303" s="104">
        <v>155.30000000000001</v>
      </c>
      <c r="G303" s="104">
        <v>155.80000000000001</v>
      </c>
      <c r="H303" s="104">
        <v>0</v>
      </c>
      <c r="I303" s="106">
        <v>0</v>
      </c>
      <c r="J303" s="107">
        <f t="shared" ref="J303" si="828">(IF(E303="SHORT",F303-G303,IF(E303="LONG",G303-F303)))*D303</f>
        <v>2500</v>
      </c>
      <c r="K303" s="108">
        <v>0</v>
      </c>
      <c r="L303" s="108">
        <v>0</v>
      </c>
      <c r="M303" s="108">
        <f t="shared" ref="M303" si="829">(K303+J303+L303)/D303</f>
        <v>0.5</v>
      </c>
      <c r="N303" s="109">
        <f t="shared" ref="N303" si="830">M303*D303</f>
        <v>2500</v>
      </c>
    </row>
    <row r="304" spans="1:14" s="79" customFormat="1" ht="13.5" customHeight="1">
      <c r="A304" s="138">
        <v>43682</v>
      </c>
      <c r="B304" s="104" t="s">
        <v>31</v>
      </c>
      <c r="C304" s="104" t="s">
        <v>53</v>
      </c>
      <c r="D304" s="105">
        <v>100</v>
      </c>
      <c r="E304" s="104" t="s">
        <v>1</v>
      </c>
      <c r="F304" s="104">
        <v>3910</v>
      </c>
      <c r="G304" s="104">
        <v>3930</v>
      </c>
      <c r="H304" s="104">
        <v>0</v>
      </c>
      <c r="I304" s="106">
        <v>0</v>
      </c>
      <c r="J304" s="107">
        <f t="shared" ref="J304" si="831">(IF(E304="SHORT",F304-G304,IF(E304="LONG",G304-F304)))*D304</f>
        <v>2000</v>
      </c>
      <c r="K304" s="108">
        <v>0</v>
      </c>
      <c r="L304" s="108">
        <v>0</v>
      </c>
      <c r="M304" s="108">
        <f t="shared" ref="M304" si="832">(K304+J304+L304)/D304</f>
        <v>20</v>
      </c>
      <c r="N304" s="109">
        <f t="shared" ref="N304" si="833">M304*D304</f>
        <v>2000</v>
      </c>
    </row>
    <row r="305" spans="1:14" s="79" customFormat="1" ht="13.5" customHeight="1">
      <c r="A305" s="138">
        <v>43682</v>
      </c>
      <c r="B305" s="104" t="s">
        <v>4</v>
      </c>
      <c r="C305" s="104" t="s">
        <v>56</v>
      </c>
      <c r="D305" s="105">
        <v>30</v>
      </c>
      <c r="E305" s="104" t="s">
        <v>2</v>
      </c>
      <c r="F305" s="104">
        <v>42300</v>
      </c>
      <c r="G305" s="104">
        <v>42150</v>
      </c>
      <c r="H305" s="104">
        <v>0</v>
      </c>
      <c r="I305" s="106">
        <v>0</v>
      </c>
      <c r="J305" s="107">
        <f t="shared" ref="J305" si="834">(IF(E305="SHORT",F305-G305,IF(E305="LONG",G305-F305)))*D305</f>
        <v>4500</v>
      </c>
      <c r="K305" s="108">
        <v>0</v>
      </c>
      <c r="L305" s="108">
        <v>0</v>
      </c>
      <c r="M305" s="108">
        <f t="shared" ref="M305" si="835">(K305+J305+L305)/D305</f>
        <v>150</v>
      </c>
      <c r="N305" s="109">
        <f t="shared" ref="N305" si="836">M305*D305</f>
        <v>4500</v>
      </c>
    </row>
    <row r="306" spans="1:14" s="79" customFormat="1" ht="13.5" customHeight="1">
      <c r="A306" s="138">
        <v>43679</v>
      </c>
      <c r="B306" s="104" t="s">
        <v>4</v>
      </c>
      <c r="C306" s="104" t="s">
        <v>56</v>
      </c>
      <c r="D306" s="105">
        <v>30</v>
      </c>
      <c r="E306" s="104" t="s">
        <v>2</v>
      </c>
      <c r="F306" s="104">
        <v>41070</v>
      </c>
      <c r="G306" s="104">
        <v>40900</v>
      </c>
      <c r="H306" s="104">
        <v>0</v>
      </c>
      <c r="I306" s="106">
        <v>0</v>
      </c>
      <c r="J306" s="107">
        <f t="shared" ref="J306" si="837">(IF(E306="SHORT",F306-G306,IF(E306="LONG",G306-F306)))*D306</f>
        <v>5100</v>
      </c>
      <c r="K306" s="108">
        <v>0</v>
      </c>
      <c r="L306" s="108">
        <v>0</v>
      </c>
      <c r="M306" s="108">
        <f t="shared" ref="M306" si="838">(K306+J306+L306)/D306</f>
        <v>170</v>
      </c>
      <c r="N306" s="109">
        <f t="shared" ref="N306" si="839">M306*D306</f>
        <v>5100</v>
      </c>
    </row>
    <row r="307" spans="1:14" s="79" customFormat="1" ht="13.5" customHeight="1">
      <c r="A307" s="138">
        <v>43679</v>
      </c>
      <c r="B307" s="104" t="s">
        <v>6</v>
      </c>
      <c r="C307" s="104" t="s">
        <v>55</v>
      </c>
      <c r="D307" s="105">
        <v>5000</v>
      </c>
      <c r="E307" s="104" t="s">
        <v>2</v>
      </c>
      <c r="F307" s="104">
        <v>150.69999999999999</v>
      </c>
      <c r="G307" s="104">
        <v>150.19999999999999</v>
      </c>
      <c r="H307" s="104">
        <v>0</v>
      </c>
      <c r="I307" s="106">
        <v>0</v>
      </c>
      <c r="J307" s="107">
        <f t="shared" ref="J307" si="840">(IF(E307="SHORT",F307-G307,IF(E307="LONG",G307-F307)))*D307</f>
        <v>2500</v>
      </c>
      <c r="K307" s="108">
        <v>0</v>
      </c>
      <c r="L307" s="108">
        <v>0</v>
      </c>
      <c r="M307" s="108">
        <f t="shared" ref="M307" si="841">(K307+J307+L307)/D307</f>
        <v>0.5</v>
      </c>
      <c r="N307" s="109">
        <f t="shared" ref="N307" si="842">M307*D307</f>
        <v>2500</v>
      </c>
    </row>
    <row r="308" spans="1:14" s="79" customFormat="1" ht="13.5" customHeight="1">
      <c r="A308" s="138">
        <v>43678</v>
      </c>
      <c r="B308" s="104" t="s">
        <v>31</v>
      </c>
      <c r="C308" s="104" t="s">
        <v>53</v>
      </c>
      <c r="D308" s="105">
        <v>100</v>
      </c>
      <c r="E308" s="104" t="s">
        <v>2</v>
      </c>
      <c r="F308" s="104">
        <v>4000</v>
      </c>
      <c r="G308" s="104">
        <v>3975</v>
      </c>
      <c r="H308" s="104">
        <v>0</v>
      </c>
      <c r="I308" s="106">
        <v>0</v>
      </c>
      <c r="J308" s="107">
        <f t="shared" ref="J308" si="843">(IF(E308="SHORT",F308-G308,IF(E308="LONG",G308-F308)))*D308</f>
        <v>2500</v>
      </c>
      <c r="K308" s="108">
        <v>0</v>
      </c>
      <c r="L308" s="108">
        <v>0</v>
      </c>
      <c r="M308" s="108">
        <f t="shared" ref="M308" si="844">(K308+J308+L308)/D308</f>
        <v>25</v>
      </c>
      <c r="N308" s="109">
        <f t="shared" ref="N308" si="845">M308*D308</f>
        <v>2500</v>
      </c>
    </row>
    <row r="309" spans="1:14" s="79" customFormat="1" ht="13.5" customHeight="1">
      <c r="A309" s="138">
        <v>43678</v>
      </c>
      <c r="B309" s="104" t="s">
        <v>0</v>
      </c>
      <c r="C309" s="104" t="s">
        <v>56</v>
      </c>
      <c r="D309" s="105">
        <v>100</v>
      </c>
      <c r="E309" s="104" t="s">
        <v>2</v>
      </c>
      <c r="F309" s="104">
        <v>35140</v>
      </c>
      <c r="G309" s="104">
        <v>35080</v>
      </c>
      <c r="H309" s="104">
        <v>0</v>
      </c>
      <c r="I309" s="106">
        <v>0</v>
      </c>
      <c r="J309" s="107">
        <f t="shared" ref="J309" si="846">(IF(E309="SHORT",F309-G309,IF(E309="LONG",G309-F309)))*D309</f>
        <v>6000</v>
      </c>
      <c r="K309" s="108">
        <v>0</v>
      </c>
      <c r="L309" s="108">
        <v>0</v>
      </c>
      <c r="M309" s="108">
        <f t="shared" ref="M309" si="847">(K309+J309+L309)/D309</f>
        <v>60</v>
      </c>
      <c r="N309" s="109">
        <f t="shared" ref="N309" si="848">M309*D309</f>
        <v>6000</v>
      </c>
    </row>
    <row r="310" spans="1:14" s="79" customFormat="1" ht="13.5" customHeight="1">
      <c r="A310" s="138">
        <v>43678</v>
      </c>
      <c r="B310" s="104" t="s">
        <v>6</v>
      </c>
      <c r="C310" s="104" t="s">
        <v>55</v>
      </c>
      <c r="D310" s="105">
        <v>5000</v>
      </c>
      <c r="E310" s="104" t="s">
        <v>1</v>
      </c>
      <c r="F310" s="104">
        <v>153</v>
      </c>
      <c r="G310" s="104">
        <v>153.5</v>
      </c>
      <c r="H310" s="104">
        <v>0</v>
      </c>
      <c r="I310" s="106">
        <v>0</v>
      </c>
      <c r="J310" s="107">
        <f t="shared" ref="J310" si="849">(IF(E310="SHORT",F310-G310,IF(E310="LONG",G310-F310)))*D310</f>
        <v>2500</v>
      </c>
      <c r="K310" s="108">
        <v>0</v>
      </c>
      <c r="L310" s="108">
        <v>0</v>
      </c>
      <c r="M310" s="108">
        <f t="shared" ref="M310" si="850">(K310+J310+L310)/D310</f>
        <v>0.5</v>
      </c>
      <c r="N310" s="109">
        <f t="shared" ref="N310" si="851">M310*D310</f>
        <v>2500</v>
      </c>
    </row>
    <row r="311" spans="1:14" s="79" customFormat="1" ht="13.5" customHeight="1">
      <c r="A311" s="110"/>
      <c r="B311" s="111"/>
      <c r="C311" s="111"/>
      <c r="D311" s="112"/>
      <c r="E311" s="111"/>
      <c r="F311" s="111"/>
      <c r="G311" s="111"/>
      <c r="H311" s="111"/>
      <c r="I311" s="130" t="s">
        <v>97</v>
      </c>
      <c r="J311" s="131">
        <f>SUM(J261:J310)</f>
        <v>122015</v>
      </c>
      <c r="K311" s="131"/>
      <c r="L311" s="131"/>
      <c r="M311" s="131" t="s">
        <v>22</v>
      </c>
      <c r="N311" s="131">
        <f>SUM(N261:N310)</f>
        <v>170515</v>
      </c>
    </row>
    <row r="312" spans="1:14" s="79" customFormat="1" ht="13.5" customHeight="1">
      <c r="A312" s="110"/>
      <c r="B312" s="111"/>
      <c r="C312" s="111"/>
      <c r="D312" s="112"/>
      <c r="E312" s="111"/>
      <c r="F312" s="111"/>
      <c r="G312" s="132">
        <v>43647</v>
      </c>
      <c r="H312" s="111"/>
      <c r="I312" s="113"/>
      <c r="J312" s="114"/>
      <c r="K312" s="115"/>
      <c r="L312" s="115"/>
      <c r="M312" s="115"/>
      <c r="N312" s="116"/>
    </row>
    <row r="313" spans="1:14" s="79" customFormat="1" ht="13.5" customHeight="1">
      <c r="A313" s="138"/>
      <c r="B313" s="104"/>
      <c r="C313" s="104"/>
      <c r="D313" s="105"/>
      <c r="E313" s="104"/>
      <c r="F313" s="104"/>
      <c r="G313" s="104"/>
      <c r="H313" s="104"/>
      <c r="I313" s="106"/>
      <c r="J313" s="107"/>
      <c r="K313" s="108"/>
      <c r="L313" s="108"/>
      <c r="M313" s="108"/>
      <c r="N313" s="109"/>
    </row>
    <row r="314" spans="1:14" s="79" customFormat="1" ht="13.5" customHeight="1">
      <c r="A314" s="103">
        <v>43677</v>
      </c>
      <c r="B314" s="104" t="s">
        <v>0</v>
      </c>
      <c r="C314" s="104" t="s">
        <v>56</v>
      </c>
      <c r="D314" s="105">
        <v>100</v>
      </c>
      <c r="E314" s="104" t="s">
        <v>2</v>
      </c>
      <c r="F314" s="104">
        <v>34610</v>
      </c>
      <c r="G314" s="104">
        <v>34550</v>
      </c>
      <c r="H314" s="104">
        <v>0</v>
      </c>
      <c r="I314" s="106">
        <v>0</v>
      </c>
      <c r="J314" s="107">
        <f t="shared" ref="J314" si="852">(IF(E314="SHORT",F314-G314,IF(E314="LONG",G314-F314)))*D314</f>
        <v>6000</v>
      </c>
      <c r="K314" s="108">
        <v>0</v>
      </c>
      <c r="L314" s="108">
        <v>0</v>
      </c>
      <c r="M314" s="108">
        <f t="shared" ref="M314" si="853">(K314+J314+L314)/D314</f>
        <v>60</v>
      </c>
      <c r="N314" s="109">
        <f t="shared" ref="N314" si="854">M314*D314</f>
        <v>6000</v>
      </c>
    </row>
    <row r="315" spans="1:14" s="79" customFormat="1" ht="13.5" customHeight="1">
      <c r="A315" s="103">
        <v>43677</v>
      </c>
      <c r="B315" s="104" t="s">
        <v>6</v>
      </c>
      <c r="C315" s="104" t="s">
        <v>55</v>
      </c>
      <c r="D315" s="105">
        <v>5000</v>
      </c>
      <c r="E315" s="104" t="s">
        <v>1</v>
      </c>
      <c r="F315" s="104">
        <v>153</v>
      </c>
      <c r="G315" s="104">
        <v>153.69999999999999</v>
      </c>
      <c r="H315" s="104">
        <v>0</v>
      </c>
      <c r="I315" s="106">
        <v>0</v>
      </c>
      <c r="J315" s="107">
        <f t="shared" ref="J315" si="855">(IF(E315="SHORT",F315-G315,IF(E315="LONG",G315-F315)))*D315</f>
        <v>3499.9999999999432</v>
      </c>
      <c r="K315" s="108">
        <v>0</v>
      </c>
      <c r="L315" s="108">
        <v>0</v>
      </c>
      <c r="M315" s="108">
        <f t="shared" ref="M315" si="856">(K315+J315+L315)/D315</f>
        <v>0.69999999999998863</v>
      </c>
      <c r="N315" s="109">
        <f t="shared" ref="N315" si="857">M315*D315</f>
        <v>3499.9999999999432</v>
      </c>
    </row>
    <row r="316" spans="1:14" s="79" customFormat="1" ht="13.5" customHeight="1">
      <c r="A316" s="103">
        <v>43672</v>
      </c>
      <c r="B316" s="104" t="s">
        <v>4</v>
      </c>
      <c r="C316" s="104" t="s">
        <v>56</v>
      </c>
      <c r="D316" s="105">
        <v>30</v>
      </c>
      <c r="E316" s="104" t="s">
        <v>2</v>
      </c>
      <c r="F316" s="104">
        <v>41350</v>
      </c>
      <c r="G316" s="104">
        <v>41250</v>
      </c>
      <c r="H316" s="104">
        <v>0</v>
      </c>
      <c r="I316" s="106">
        <v>0</v>
      </c>
      <c r="J316" s="107">
        <f t="shared" ref="J316" si="858">(IF(E316="SHORT",F316-G316,IF(E316="LONG",G316-F316)))*D316</f>
        <v>3000</v>
      </c>
      <c r="K316" s="108">
        <v>0</v>
      </c>
      <c r="L316" s="108">
        <v>0</v>
      </c>
      <c r="M316" s="108">
        <f t="shared" ref="M316" si="859">(K316+J316+L316)/D316</f>
        <v>100</v>
      </c>
      <c r="N316" s="109">
        <f t="shared" ref="N316" si="860">M316*D316</f>
        <v>3000</v>
      </c>
    </row>
    <row r="317" spans="1:14" s="79" customFormat="1" ht="13.5" customHeight="1">
      <c r="A317" s="103">
        <v>43672</v>
      </c>
      <c r="B317" s="104" t="s">
        <v>0</v>
      </c>
      <c r="C317" s="104" t="s">
        <v>56</v>
      </c>
      <c r="D317" s="105">
        <v>100</v>
      </c>
      <c r="E317" s="104" t="s">
        <v>2</v>
      </c>
      <c r="F317" s="104">
        <v>34835</v>
      </c>
      <c r="G317" s="104">
        <v>34750</v>
      </c>
      <c r="H317" s="104">
        <v>0</v>
      </c>
      <c r="I317" s="106">
        <v>0</v>
      </c>
      <c r="J317" s="107">
        <f t="shared" ref="J317" si="861">(IF(E317="SHORT",F317-G317,IF(E317="LONG",G317-F317)))*D317</f>
        <v>8500</v>
      </c>
      <c r="K317" s="108">
        <v>0</v>
      </c>
      <c r="L317" s="108">
        <v>0</v>
      </c>
      <c r="M317" s="108">
        <f t="shared" ref="M317" si="862">(K317+J317+L317)/D317</f>
        <v>85</v>
      </c>
      <c r="N317" s="109">
        <f t="shared" ref="N317" si="863">M317*D317</f>
        <v>8500</v>
      </c>
    </row>
    <row r="318" spans="1:14" s="79" customFormat="1" ht="13.5" customHeight="1">
      <c r="A318" s="103">
        <v>43672</v>
      </c>
      <c r="B318" s="104" t="s">
        <v>31</v>
      </c>
      <c r="C318" s="104" t="s">
        <v>53</v>
      </c>
      <c r="D318" s="105">
        <v>100</v>
      </c>
      <c r="E318" s="104" t="s">
        <v>2</v>
      </c>
      <c r="F318" s="104">
        <v>3880</v>
      </c>
      <c r="G318" s="104">
        <v>3860</v>
      </c>
      <c r="H318" s="104">
        <v>0</v>
      </c>
      <c r="I318" s="106">
        <v>0</v>
      </c>
      <c r="J318" s="107">
        <f t="shared" ref="J318" si="864">(IF(E318="SHORT",F318-G318,IF(E318="LONG",G318-F318)))*D318</f>
        <v>2000</v>
      </c>
      <c r="K318" s="108">
        <v>0</v>
      </c>
      <c r="L318" s="108">
        <v>0</v>
      </c>
      <c r="M318" s="108">
        <f t="shared" ref="M318" si="865">(K318+J318+L318)/D318</f>
        <v>20</v>
      </c>
      <c r="N318" s="109">
        <f t="shared" ref="N318" si="866">M318*D318</f>
        <v>2000</v>
      </c>
    </row>
    <row r="319" spans="1:14" s="79" customFormat="1" ht="13.5" customHeight="1">
      <c r="A319" s="103">
        <v>43671</v>
      </c>
      <c r="B319" s="104" t="s">
        <v>6</v>
      </c>
      <c r="C319" s="104" t="s">
        <v>55</v>
      </c>
      <c r="D319" s="105">
        <v>5000</v>
      </c>
      <c r="E319" s="104" t="s">
        <v>2</v>
      </c>
      <c r="F319" s="104">
        <v>157</v>
      </c>
      <c r="G319" s="104">
        <v>156.5</v>
      </c>
      <c r="H319" s="104">
        <v>0</v>
      </c>
      <c r="I319" s="106">
        <v>0</v>
      </c>
      <c r="J319" s="107">
        <f t="shared" ref="J319" si="867">(IF(E319="SHORT",F319-G319,IF(E319="LONG",G319-F319)))*D319</f>
        <v>2500</v>
      </c>
      <c r="K319" s="108">
        <v>0</v>
      </c>
      <c r="L319" s="108">
        <v>0</v>
      </c>
      <c r="M319" s="108">
        <f t="shared" ref="M319" si="868">(K319+J319+L319)/D319</f>
        <v>0.5</v>
      </c>
      <c r="N319" s="109">
        <f t="shared" ref="N319" si="869">M319*D319</f>
        <v>2500</v>
      </c>
    </row>
    <row r="320" spans="1:14" s="79" customFormat="1" ht="13.5" customHeight="1">
      <c r="A320" s="103">
        <v>43671</v>
      </c>
      <c r="B320" s="104" t="s">
        <v>0</v>
      </c>
      <c r="C320" s="104" t="s">
        <v>56</v>
      </c>
      <c r="D320" s="105">
        <v>100</v>
      </c>
      <c r="E320" s="104" t="s">
        <v>2</v>
      </c>
      <c r="F320" s="104">
        <v>34950</v>
      </c>
      <c r="G320" s="104">
        <v>34875</v>
      </c>
      <c r="H320" s="104">
        <v>0</v>
      </c>
      <c r="I320" s="106">
        <v>0</v>
      </c>
      <c r="J320" s="107">
        <f t="shared" ref="J320" si="870">(IF(E320="SHORT",F320-G320,IF(E320="LONG",G320-F320)))*D320</f>
        <v>7500</v>
      </c>
      <c r="K320" s="108">
        <v>0</v>
      </c>
      <c r="L320" s="108">
        <v>0</v>
      </c>
      <c r="M320" s="108">
        <f t="shared" ref="M320" si="871">(K320+J320+L320)/D320</f>
        <v>75</v>
      </c>
      <c r="N320" s="109">
        <f t="shared" ref="N320" si="872">M320*D320</f>
        <v>7500</v>
      </c>
    </row>
    <row r="321" spans="1:14" s="79" customFormat="1" ht="13.5" customHeight="1">
      <c r="A321" s="103">
        <v>43670</v>
      </c>
      <c r="B321" s="104" t="s">
        <v>31</v>
      </c>
      <c r="C321" s="104" t="s">
        <v>53</v>
      </c>
      <c r="D321" s="105">
        <v>100</v>
      </c>
      <c r="E321" s="104" t="s">
        <v>2</v>
      </c>
      <c r="F321" s="104">
        <v>3930</v>
      </c>
      <c r="G321" s="104">
        <v>3965</v>
      </c>
      <c r="H321" s="104">
        <v>0</v>
      </c>
      <c r="I321" s="106">
        <v>0</v>
      </c>
      <c r="J321" s="107">
        <f t="shared" ref="J321" si="873">(IF(E321="SHORT",F321-G321,IF(E321="LONG",G321-F321)))*D321</f>
        <v>-3500</v>
      </c>
      <c r="K321" s="108">
        <v>0</v>
      </c>
      <c r="L321" s="108">
        <v>0</v>
      </c>
      <c r="M321" s="108">
        <f t="shared" ref="M321" si="874">(K321+J321+L321)/D321</f>
        <v>-35</v>
      </c>
      <c r="N321" s="109">
        <f t="shared" ref="N321" si="875">M321*D321</f>
        <v>-3500</v>
      </c>
    </row>
    <row r="322" spans="1:14" s="79" customFormat="1" ht="13.5" customHeight="1">
      <c r="A322" s="103">
        <v>43670</v>
      </c>
      <c r="B322" s="104" t="s">
        <v>4</v>
      </c>
      <c r="C322" s="104" t="s">
        <v>56</v>
      </c>
      <c r="D322" s="105">
        <v>30</v>
      </c>
      <c r="E322" s="104" t="s">
        <v>2</v>
      </c>
      <c r="F322" s="104">
        <v>41570</v>
      </c>
      <c r="G322" s="104">
        <v>41750</v>
      </c>
      <c r="H322" s="104">
        <v>0</v>
      </c>
      <c r="I322" s="106">
        <v>0</v>
      </c>
      <c r="J322" s="107">
        <f t="shared" ref="J322" si="876">(IF(E322="SHORT",F322-G322,IF(E322="LONG",G322-F322)))*D322</f>
        <v>-5400</v>
      </c>
      <c r="K322" s="108">
        <v>0</v>
      </c>
      <c r="L322" s="108">
        <v>0</v>
      </c>
      <c r="M322" s="108">
        <f t="shared" ref="M322" si="877">(K322+J322+L322)/D322</f>
        <v>-180</v>
      </c>
      <c r="N322" s="109">
        <f t="shared" ref="N322" si="878">M322*D322</f>
        <v>-5400</v>
      </c>
    </row>
    <row r="323" spans="1:14" s="79" customFormat="1" ht="13.5" customHeight="1">
      <c r="A323" s="103">
        <v>43670</v>
      </c>
      <c r="B323" s="104" t="s">
        <v>5</v>
      </c>
      <c r="C323" s="104" t="s">
        <v>55</v>
      </c>
      <c r="D323" s="105">
        <v>5000</v>
      </c>
      <c r="E323" s="104" t="s">
        <v>2</v>
      </c>
      <c r="F323" s="104">
        <v>192.8</v>
      </c>
      <c r="G323" s="104">
        <v>192.25</v>
      </c>
      <c r="H323" s="104">
        <v>0</v>
      </c>
      <c r="I323" s="106">
        <v>0</v>
      </c>
      <c r="J323" s="107">
        <f t="shared" ref="J323" si="879">(IF(E323="SHORT",F323-G323,IF(E323="LONG",G323-F323)))*D323</f>
        <v>2750.0000000000568</v>
      </c>
      <c r="K323" s="108">
        <v>0</v>
      </c>
      <c r="L323" s="108">
        <v>0</v>
      </c>
      <c r="M323" s="108">
        <f t="shared" ref="M323" si="880">(K323+J323+L323)/D323</f>
        <v>0.55000000000001137</v>
      </c>
      <c r="N323" s="109">
        <f t="shared" ref="N323" si="881">M323*D323</f>
        <v>2750.0000000000568</v>
      </c>
    </row>
    <row r="324" spans="1:14" s="79" customFormat="1" ht="13.5" customHeight="1">
      <c r="A324" s="103">
        <v>43669</v>
      </c>
      <c r="B324" s="104" t="s">
        <v>31</v>
      </c>
      <c r="C324" s="104" t="s">
        <v>53</v>
      </c>
      <c r="D324" s="105">
        <v>100</v>
      </c>
      <c r="E324" s="104" t="s">
        <v>2</v>
      </c>
      <c r="F324" s="104">
        <v>3885</v>
      </c>
      <c r="G324" s="104">
        <v>3865</v>
      </c>
      <c r="H324" s="104">
        <v>3845</v>
      </c>
      <c r="I324" s="106">
        <v>0</v>
      </c>
      <c r="J324" s="107">
        <f t="shared" ref="J324" si="882">(IF(E324="SHORT",F324-G324,IF(E324="LONG",G324-F324)))*D324</f>
        <v>2000</v>
      </c>
      <c r="K324" s="108">
        <f>(IF(E324="SHORT",IF(H324="",0,G324-H324),IF(E324="LONG",IF(H324="",0,H324-G324))))*D324</f>
        <v>2000</v>
      </c>
      <c r="L324" s="108">
        <v>0</v>
      </c>
      <c r="M324" s="108">
        <f t="shared" ref="M324" si="883">(K324+J324+L324)/D324</f>
        <v>40</v>
      </c>
      <c r="N324" s="109">
        <f t="shared" ref="N324" si="884">M324*D324</f>
        <v>4000</v>
      </c>
    </row>
    <row r="325" spans="1:14" s="79" customFormat="1" ht="13.5" customHeight="1">
      <c r="A325" s="103">
        <v>43668</v>
      </c>
      <c r="B325" s="104" t="s">
        <v>31</v>
      </c>
      <c r="C325" s="104" t="s">
        <v>53</v>
      </c>
      <c r="D325" s="105">
        <v>100</v>
      </c>
      <c r="E325" s="104" t="s">
        <v>2</v>
      </c>
      <c r="F325" s="104">
        <v>3910</v>
      </c>
      <c r="G325" s="104">
        <v>3890</v>
      </c>
      <c r="H325" s="104">
        <v>3875</v>
      </c>
      <c r="I325" s="106">
        <v>0</v>
      </c>
      <c r="J325" s="107">
        <f t="shared" ref="J325" si="885">(IF(E325="SHORT",F325-G325,IF(E325="LONG",G325-F325)))*D325</f>
        <v>2000</v>
      </c>
      <c r="K325" s="108">
        <f>(IF(E325="SHORT",IF(H325="",0,G325-H325),IF(E325="LONG",IF(H325="",0,H325-G325))))*D325</f>
        <v>1500</v>
      </c>
      <c r="L325" s="108">
        <v>0</v>
      </c>
      <c r="M325" s="108">
        <f t="shared" ref="M325" si="886">(K325+J325+L325)/D325</f>
        <v>35</v>
      </c>
      <c r="N325" s="109">
        <f t="shared" ref="N325" si="887">M325*D325</f>
        <v>3500</v>
      </c>
    </row>
    <row r="326" spans="1:14" s="79" customFormat="1" ht="13.5" customHeight="1">
      <c r="A326" s="103">
        <v>43668</v>
      </c>
      <c r="B326" s="104" t="s">
        <v>4</v>
      </c>
      <c r="C326" s="104" t="s">
        <v>56</v>
      </c>
      <c r="D326" s="105">
        <v>30</v>
      </c>
      <c r="E326" s="104" t="s">
        <v>1</v>
      </c>
      <c r="F326" s="104">
        <v>41200</v>
      </c>
      <c r="G326" s="104">
        <v>41330</v>
      </c>
      <c r="H326" s="104">
        <v>0</v>
      </c>
      <c r="I326" s="106">
        <v>0</v>
      </c>
      <c r="J326" s="107">
        <f t="shared" ref="J326" si="888">(IF(E326="SHORT",F326-G326,IF(E326="LONG",G326-F326)))*D326</f>
        <v>3900</v>
      </c>
      <c r="K326" s="108">
        <v>0</v>
      </c>
      <c r="L326" s="108">
        <v>0</v>
      </c>
      <c r="M326" s="108">
        <f t="shared" ref="M326" si="889">(K326+J326+L326)/D326</f>
        <v>130</v>
      </c>
      <c r="N326" s="109">
        <f t="shared" ref="N326" si="890">M326*D326</f>
        <v>3900</v>
      </c>
    </row>
    <row r="327" spans="1:14" s="79" customFormat="1" ht="13.5" customHeight="1">
      <c r="A327" s="103">
        <v>43665</v>
      </c>
      <c r="B327" s="104" t="s">
        <v>96</v>
      </c>
      <c r="C327" s="104" t="s">
        <v>53</v>
      </c>
      <c r="D327" s="105">
        <v>100</v>
      </c>
      <c r="E327" s="104" t="s">
        <v>2</v>
      </c>
      <c r="F327" s="104">
        <v>3835</v>
      </c>
      <c r="G327" s="104">
        <v>3815</v>
      </c>
      <c r="H327" s="104">
        <v>0</v>
      </c>
      <c r="I327" s="106">
        <v>0</v>
      </c>
      <c r="J327" s="107">
        <f t="shared" ref="J327" si="891">(IF(E327="SHORT",F327-G327,IF(E327="LONG",G327-F327)))*D327</f>
        <v>2000</v>
      </c>
      <c r="K327" s="108">
        <v>0</v>
      </c>
      <c r="L327" s="108">
        <v>0</v>
      </c>
      <c r="M327" s="108">
        <f t="shared" ref="M327" si="892">(K327+J327+L327)/D327</f>
        <v>20</v>
      </c>
      <c r="N327" s="109">
        <f t="shared" ref="N327" si="893">M327*D327</f>
        <v>2000</v>
      </c>
    </row>
    <row r="328" spans="1:14" s="79" customFormat="1" ht="13.5" customHeight="1">
      <c r="A328" s="103">
        <v>43665</v>
      </c>
      <c r="B328" s="104" t="s">
        <v>8</v>
      </c>
      <c r="C328" s="104" t="s">
        <v>56</v>
      </c>
      <c r="D328" s="105">
        <v>30</v>
      </c>
      <c r="E328" s="104" t="s">
        <v>1</v>
      </c>
      <c r="F328" s="104">
        <v>41200</v>
      </c>
      <c r="G328" s="104">
        <v>41350</v>
      </c>
      <c r="H328" s="104">
        <v>0</v>
      </c>
      <c r="I328" s="106">
        <v>0</v>
      </c>
      <c r="J328" s="107">
        <f t="shared" ref="J328" si="894">(IF(E328="SHORT",F328-G328,IF(E328="LONG",G328-F328)))*D328</f>
        <v>4500</v>
      </c>
      <c r="K328" s="108">
        <v>0</v>
      </c>
      <c r="L328" s="108">
        <v>0</v>
      </c>
      <c r="M328" s="108">
        <f t="shared" ref="M328" si="895">(K328+J328+L328)/D328</f>
        <v>150</v>
      </c>
      <c r="N328" s="109">
        <f t="shared" ref="N328" si="896">M328*D328</f>
        <v>4500</v>
      </c>
    </row>
    <row r="329" spans="1:14" s="79" customFormat="1" ht="13.5" customHeight="1">
      <c r="A329" s="103">
        <v>43665</v>
      </c>
      <c r="B329" s="104" t="s">
        <v>0</v>
      </c>
      <c r="C329" s="104" t="s">
        <v>56</v>
      </c>
      <c r="D329" s="105">
        <v>100</v>
      </c>
      <c r="E329" s="104" t="s">
        <v>1</v>
      </c>
      <c r="F329" s="104">
        <v>35250</v>
      </c>
      <c r="G329" s="104">
        <v>35300</v>
      </c>
      <c r="H329" s="104">
        <v>0</v>
      </c>
      <c r="I329" s="106">
        <v>0</v>
      </c>
      <c r="J329" s="107">
        <f t="shared" ref="J329" si="897">(IF(E329="SHORT",F329-G329,IF(E329="LONG",G329-F329)))*D329</f>
        <v>5000</v>
      </c>
      <c r="K329" s="108">
        <v>0</v>
      </c>
      <c r="L329" s="108">
        <v>0</v>
      </c>
      <c r="M329" s="108">
        <f t="shared" ref="M329" si="898">(K329+J329+L329)/D329</f>
        <v>50</v>
      </c>
      <c r="N329" s="109">
        <f t="shared" ref="N329" si="899">M329*D329</f>
        <v>5000</v>
      </c>
    </row>
    <row r="330" spans="1:14" s="79" customFormat="1" ht="13.5" customHeight="1">
      <c r="A330" s="103">
        <v>43664</v>
      </c>
      <c r="B330" s="104" t="s">
        <v>31</v>
      </c>
      <c r="C330" s="104" t="s">
        <v>53</v>
      </c>
      <c r="D330" s="105">
        <v>30</v>
      </c>
      <c r="E330" s="104" t="s">
        <v>2</v>
      </c>
      <c r="F330" s="104">
        <v>3930</v>
      </c>
      <c r="G330" s="104">
        <v>3900</v>
      </c>
      <c r="H330" s="104">
        <v>0</v>
      </c>
      <c r="I330" s="106">
        <v>0</v>
      </c>
      <c r="J330" s="107">
        <f t="shared" ref="J330" si="900">(IF(E330="SHORT",F330-G330,IF(E330="LONG",G330-F330)))*D330</f>
        <v>900</v>
      </c>
      <c r="K330" s="108">
        <v>0</v>
      </c>
      <c r="L330" s="108">
        <v>0</v>
      </c>
      <c r="M330" s="108">
        <f t="shared" ref="M330" si="901">(K330+J330+L330)/D330</f>
        <v>30</v>
      </c>
      <c r="N330" s="109">
        <f t="shared" ref="N330" si="902">M330*D330</f>
        <v>900</v>
      </c>
    </row>
    <row r="331" spans="1:14" s="79" customFormat="1" ht="13.5" customHeight="1">
      <c r="A331" s="103">
        <v>43664</v>
      </c>
      <c r="B331" s="104" t="s">
        <v>0</v>
      </c>
      <c r="C331" s="104" t="s">
        <v>56</v>
      </c>
      <c r="D331" s="105">
        <v>100</v>
      </c>
      <c r="E331" s="104" t="s">
        <v>2</v>
      </c>
      <c r="F331" s="104">
        <v>34950</v>
      </c>
      <c r="G331" s="104">
        <v>34900</v>
      </c>
      <c r="H331" s="104">
        <v>0</v>
      </c>
      <c r="I331" s="106">
        <v>0</v>
      </c>
      <c r="J331" s="107">
        <f t="shared" ref="J331" si="903">(IF(E331="SHORT",F331-G331,IF(E331="LONG",G331-F331)))*D331</f>
        <v>5000</v>
      </c>
      <c r="K331" s="108">
        <v>0</v>
      </c>
      <c r="L331" s="108">
        <v>0</v>
      </c>
      <c r="M331" s="108">
        <f t="shared" ref="M331" si="904">(K331+J331+L331)/D331</f>
        <v>50</v>
      </c>
      <c r="N331" s="109">
        <f t="shared" ref="N331" si="905">M331*D331</f>
        <v>5000</v>
      </c>
    </row>
    <row r="332" spans="1:14" s="79" customFormat="1" ht="13.5" customHeight="1">
      <c r="A332" s="103">
        <v>43663</v>
      </c>
      <c r="B332" s="104" t="s">
        <v>31</v>
      </c>
      <c r="C332" s="104" t="s">
        <v>53</v>
      </c>
      <c r="D332" s="105">
        <v>100</v>
      </c>
      <c r="E332" s="104" t="s">
        <v>2</v>
      </c>
      <c r="F332" s="104">
        <v>4000</v>
      </c>
      <c r="G332" s="104">
        <v>3980</v>
      </c>
      <c r="H332" s="104">
        <v>3960</v>
      </c>
      <c r="I332" s="106">
        <v>0</v>
      </c>
      <c r="J332" s="107">
        <f t="shared" ref="J332" si="906">(IF(E332="SHORT",F332-G332,IF(E332="LONG",G332-F332)))*D332</f>
        <v>2000</v>
      </c>
      <c r="K332" s="108">
        <f>(IF(E332="SHORT",IF(H332="",0,G332-H332),IF(E332="LONG",IF(H332="",0,H332-G332))))*D332</f>
        <v>2000</v>
      </c>
      <c r="L332" s="108">
        <v>0</v>
      </c>
      <c r="M332" s="108">
        <f t="shared" ref="M332" si="907">(K332+J332+L332)/D332</f>
        <v>40</v>
      </c>
      <c r="N332" s="109">
        <f t="shared" ref="N332" si="908">M332*D332</f>
        <v>4000</v>
      </c>
    </row>
    <row r="333" spans="1:14" s="79" customFormat="1" ht="13.5" customHeight="1">
      <c r="A333" s="103">
        <v>43662</v>
      </c>
      <c r="B333" s="104" t="s">
        <v>25</v>
      </c>
      <c r="C333" s="104" t="s">
        <v>53</v>
      </c>
      <c r="D333" s="105">
        <v>1250</v>
      </c>
      <c r="E333" s="104" t="s">
        <v>1</v>
      </c>
      <c r="F333" s="104">
        <v>159.5</v>
      </c>
      <c r="G333" s="104">
        <v>160.5</v>
      </c>
      <c r="H333" s="104">
        <v>0</v>
      </c>
      <c r="I333" s="106">
        <v>0</v>
      </c>
      <c r="J333" s="107">
        <f t="shared" ref="J333" si="909">(IF(E333="SHORT",F333-G333,IF(E333="LONG",G333-F333)))*D333</f>
        <v>1250</v>
      </c>
      <c r="K333" s="108">
        <v>0</v>
      </c>
      <c r="L333" s="108">
        <v>0</v>
      </c>
      <c r="M333" s="108">
        <f t="shared" ref="M333" si="910">(K333+J333+L333)/D333</f>
        <v>1</v>
      </c>
      <c r="N333" s="109">
        <f t="shared" ref="N333" si="911">M333*D333</f>
        <v>1250</v>
      </c>
    </row>
    <row r="334" spans="1:14" s="79" customFormat="1" ht="13.5" customHeight="1">
      <c r="A334" s="103">
        <v>43662</v>
      </c>
      <c r="B334" s="104" t="s">
        <v>5</v>
      </c>
      <c r="C334" s="104" t="s">
        <v>55</v>
      </c>
      <c r="D334" s="105">
        <v>5000</v>
      </c>
      <c r="E334" s="104" t="s">
        <v>1</v>
      </c>
      <c r="F334" s="104">
        <v>194.7</v>
      </c>
      <c r="G334" s="104">
        <v>195.25</v>
      </c>
      <c r="H334" s="104">
        <v>0</v>
      </c>
      <c r="I334" s="106">
        <v>0</v>
      </c>
      <c r="J334" s="107">
        <f t="shared" ref="J334" si="912">(IF(E334="SHORT",F334-G334,IF(E334="LONG",G334-F334)))*D334</f>
        <v>2750.0000000000568</v>
      </c>
      <c r="K334" s="108">
        <v>0</v>
      </c>
      <c r="L334" s="108">
        <v>0</v>
      </c>
      <c r="M334" s="108">
        <f t="shared" ref="M334" si="913">(K334+J334+L334)/D334</f>
        <v>0.55000000000001137</v>
      </c>
      <c r="N334" s="109">
        <f t="shared" ref="N334" si="914">M334*D334</f>
        <v>2750.0000000000568</v>
      </c>
    </row>
    <row r="335" spans="1:14" s="79" customFormat="1" ht="13.5" customHeight="1">
      <c r="A335" s="103">
        <v>43662</v>
      </c>
      <c r="B335" s="104" t="s">
        <v>0</v>
      </c>
      <c r="C335" s="104" t="s">
        <v>56</v>
      </c>
      <c r="D335" s="105">
        <v>100</v>
      </c>
      <c r="E335" s="104" t="s">
        <v>1</v>
      </c>
      <c r="F335" s="104">
        <v>34870</v>
      </c>
      <c r="G335" s="104">
        <v>34920</v>
      </c>
      <c r="H335" s="104">
        <v>0</v>
      </c>
      <c r="I335" s="106">
        <v>0</v>
      </c>
      <c r="J335" s="107">
        <f t="shared" ref="J335" si="915">(IF(E335="SHORT",F335-G335,IF(E335="LONG",G335-F335)))*D335</f>
        <v>5000</v>
      </c>
      <c r="K335" s="108">
        <v>0</v>
      </c>
      <c r="L335" s="108">
        <v>0</v>
      </c>
      <c r="M335" s="108">
        <f t="shared" ref="M335" si="916">(K335+J335+L335)/D335</f>
        <v>50</v>
      </c>
      <c r="N335" s="109">
        <f t="shared" ref="N335" si="917">M335*D335</f>
        <v>5000</v>
      </c>
    </row>
    <row r="336" spans="1:14" s="79" customFormat="1" ht="13.5" customHeight="1">
      <c r="A336" s="103">
        <v>43662</v>
      </c>
      <c r="B336" s="104" t="s">
        <v>4</v>
      </c>
      <c r="C336" s="104" t="s">
        <v>56</v>
      </c>
      <c r="D336" s="105">
        <v>30</v>
      </c>
      <c r="E336" s="104" t="s">
        <v>1</v>
      </c>
      <c r="F336" s="104">
        <v>38830</v>
      </c>
      <c r="G336" s="104">
        <v>38980</v>
      </c>
      <c r="H336" s="104">
        <v>39150</v>
      </c>
      <c r="I336" s="106">
        <v>0</v>
      </c>
      <c r="J336" s="107">
        <f t="shared" ref="J336" si="918">(IF(E336="SHORT",F336-G336,IF(E336="LONG",G336-F336)))*D336</f>
        <v>4500</v>
      </c>
      <c r="K336" s="108">
        <f>(IF(E336="SHORT",IF(H336="",0,G336-H336),IF(E336="LONG",IF(H336="",0,H336-G336))))*D336</f>
        <v>5100</v>
      </c>
      <c r="L336" s="108">
        <v>0</v>
      </c>
      <c r="M336" s="108">
        <f t="shared" ref="M336" si="919">(K336+J336+L336)/D336</f>
        <v>320</v>
      </c>
      <c r="N336" s="109">
        <f t="shared" ref="N336" si="920">M336*D336</f>
        <v>9600</v>
      </c>
    </row>
    <row r="337" spans="1:14" s="79" customFormat="1" ht="13.5" customHeight="1">
      <c r="A337" s="103">
        <v>43661</v>
      </c>
      <c r="B337" s="104" t="s">
        <v>95</v>
      </c>
      <c r="C337" s="104" t="s">
        <v>56</v>
      </c>
      <c r="D337" s="105">
        <v>100</v>
      </c>
      <c r="E337" s="104" t="s">
        <v>2</v>
      </c>
      <c r="F337" s="104">
        <v>38780</v>
      </c>
      <c r="G337" s="104">
        <v>38850</v>
      </c>
      <c r="H337" s="104">
        <v>0</v>
      </c>
      <c r="I337" s="106">
        <v>0</v>
      </c>
      <c r="J337" s="107">
        <f t="shared" ref="J337" si="921">(IF(E337="SHORT",F337-G337,IF(E337="LONG",G337-F337)))*D337</f>
        <v>-7000</v>
      </c>
      <c r="K337" s="108">
        <v>0</v>
      </c>
      <c r="L337" s="108">
        <v>0</v>
      </c>
      <c r="M337" s="108">
        <f t="shared" ref="M337" si="922">(K337+J337+L337)/D337</f>
        <v>-70</v>
      </c>
      <c r="N337" s="109">
        <f t="shared" ref="N337" si="923">M337*D337</f>
        <v>-7000</v>
      </c>
    </row>
    <row r="338" spans="1:14" s="79" customFormat="1" ht="13.5" customHeight="1">
      <c r="A338" s="103">
        <v>43661</v>
      </c>
      <c r="B338" s="104" t="s">
        <v>3</v>
      </c>
      <c r="C338" s="104" t="s">
        <v>55</v>
      </c>
      <c r="D338" s="105">
        <v>1000</v>
      </c>
      <c r="E338" s="104" t="s">
        <v>1</v>
      </c>
      <c r="F338" s="104">
        <v>445</v>
      </c>
      <c r="G338" s="104">
        <v>446</v>
      </c>
      <c r="H338" s="104">
        <v>0</v>
      </c>
      <c r="I338" s="106">
        <v>0</v>
      </c>
      <c r="J338" s="107">
        <f t="shared" ref="J338" si="924">(IF(E338="SHORT",F338-G338,IF(E338="LONG",G338-F338)))*D338</f>
        <v>1000</v>
      </c>
      <c r="K338" s="108">
        <v>0</v>
      </c>
      <c r="L338" s="108">
        <v>0</v>
      </c>
      <c r="M338" s="108">
        <f t="shared" ref="M338" si="925">(K338+J338+L338)/D338</f>
        <v>1</v>
      </c>
      <c r="N338" s="109">
        <f t="shared" ref="N338" si="926">M338*D338</f>
        <v>1000</v>
      </c>
    </row>
    <row r="339" spans="1:14" s="79" customFormat="1" ht="13.5" customHeight="1">
      <c r="A339" s="103">
        <v>43661</v>
      </c>
      <c r="B339" s="104" t="s">
        <v>4</v>
      </c>
      <c r="C339" s="104" t="s">
        <v>56</v>
      </c>
      <c r="D339" s="105">
        <v>30</v>
      </c>
      <c r="E339" s="104" t="s">
        <v>2</v>
      </c>
      <c r="F339" s="104">
        <v>38570</v>
      </c>
      <c r="G339" s="104">
        <v>38404</v>
      </c>
      <c r="H339" s="104">
        <v>0</v>
      </c>
      <c r="I339" s="106">
        <v>0</v>
      </c>
      <c r="J339" s="107">
        <f t="shared" ref="J339" si="927">(IF(E339="SHORT",F339-G339,IF(E339="LONG",G339-F339)))*D339</f>
        <v>4980</v>
      </c>
      <c r="K339" s="108">
        <v>0</v>
      </c>
      <c r="L339" s="108">
        <v>0</v>
      </c>
      <c r="M339" s="108">
        <f t="shared" ref="M339" si="928">(K339+J339+L339)/D339</f>
        <v>166</v>
      </c>
      <c r="N339" s="109">
        <f t="shared" ref="N339" si="929">M339*D339</f>
        <v>4980</v>
      </c>
    </row>
    <row r="340" spans="1:14" s="79" customFormat="1" ht="13.5" customHeight="1">
      <c r="A340" s="103">
        <v>43658</v>
      </c>
      <c r="B340" s="104" t="s">
        <v>95</v>
      </c>
      <c r="C340" s="104" t="s">
        <v>56</v>
      </c>
      <c r="D340" s="105">
        <v>100</v>
      </c>
      <c r="E340" s="104" t="s">
        <v>1</v>
      </c>
      <c r="F340" s="104">
        <v>34800</v>
      </c>
      <c r="G340" s="104">
        <v>34850</v>
      </c>
      <c r="H340" s="104">
        <v>0</v>
      </c>
      <c r="I340" s="106">
        <v>0</v>
      </c>
      <c r="J340" s="107">
        <f t="shared" ref="J340" si="930">(IF(E340="SHORT",F340-G340,IF(E340="LONG",G340-F340)))*D340</f>
        <v>5000</v>
      </c>
      <c r="K340" s="108">
        <v>0</v>
      </c>
      <c r="L340" s="108">
        <v>0</v>
      </c>
      <c r="M340" s="108">
        <f t="shared" ref="M340" si="931">(K340+J340+L340)/D340</f>
        <v>50</v>
      </c>
      <c r="N340" s="109">
        <f t="shared" ref="N340" si="932">M340*D340</f>
        <v>5000</v>
      </c>
    </row>
    <row r="341" spans="1:14" s="79" customFormat="1" ht="13.5" customHeight="1">
      <c r="A341" s="103">
        <v>43658</v>
      </c>
      <c r="B341" s="104" t="s">
        <v>4</v>
      </c>
      <c r="C341" s="104" t="s">
        <v>56</v>
      </c>
      <c r="D341" s="105">
        <v>30</v>
      </c>
      <c r="E341" s="104" t="s">
        <v>1</v>
      </c>
      <c r="F341" s="104">
        <v>38160</v>
      </c>
      <c r="G341" s="104">
        <v>38280</v>
      </c>
      <c r="H341" s="104">
        <v>0</v>
      </c>
      <c r="I341" s="106">
        <v>0</v>
      </c>
      <c r="J341" s="107">
        <f t="shared" ref="J341" si="933">(IF(E341="SHORT",F341-G341,IF(E341="LONG",G341-F341)))*D341</f>
        <v>3600</v>
      </c>
      <c r="K341" s="108">
        <v>0</v>
      </c>
      <c r="L341" s="108">
        <v>0</v>
      </c>
      <c r="M341" s="108">
        <f t="shared" ref="M341" si="934">(K341+J341+L341)/D341</f>
        <v>120</v>
      </c>
      <c r="N341" s="109">
        <f t="shared" ref="N341" si="935">M341*D341</f>
        <v>3600</v>
      </c>
    </row>
    <row r="342" spans="1:14" s="79" customFormat="1" ht="13.5" customHeight="1">
      <c r="A342" s="103">
        <v>43658</v>
      </c>
      <c r="B342" s="104" t="s">
        <v>5</v>
      </c>
      <c r="C342" s="104" t="s">
        <v>55</v>
      </c>
      <c r="D342" s="105">
        <v>5000</v>
      </c>
      <c r="E342" s="104" t="s">
        <v>2</v>
      </c>
      <c r="F342" s="104">
        <v>193</v>
      </c>
      <c r="G342" s="104">
        <v>192.5</v>
      </c>
      <c r="H342" s="104">
        <v>0</v>
      </c>
      <c r="I342" s="106">
        <v>0</v>
      </c>
      <c r="J342" s="107">
        <f t="shared" ref="J342" si="936">(IF(E342="SHORT",F342-G342,IF(E342="LONG",G342-F342)))*D342</f>
        <v>2500</v>
      </c>
      <c r="K342" s="108">
        <v>0</v>
      </c>
      <c r="L342" s="108">
        <v>0</v>
      </c>
      <c r="M342" s="108">
        <f t="shared" ref="M342" si="937">(K342+J342+L342)/D342</f>
        <v>0.5</v>
      </c>
      <c r="N342" s="109">
        <f t="shared" ref="N342" si="938">M342*D342</f>
        <v>2500</v>
      </c>
    </row>
    <row r="343" spans="1:14" s="79" customFormat="1" ht="13.5" customHeight="1">
      <c r="A343" s="103">
        <v>43657</v>
      </c>
      <c r="B343" s="104" t="s">
        <v>4</v>
      </c>
      <c r="C343" s="104" t="s">
        <v>56</v>
      </c>
      <c r="D343" s="105">
        <v>30</v>
      </c>
      <c r="E343" s="104" t="s">
        <v>2</v>
      </c>
      <c r="F343" s="104">
        <v>38400</v>
      </c>
      <c r="G343" s="104">
        <v>38250</v>
      </c>
      <c r="H343" s="104">
        <v>38200</v>
      </c>
      <c r="I343" s="106">
        <v>0</v>
      </c>
      <c r="J343" s="107">
        <f t="shared" ref="J343" si="939">(IF(E343="SHORT",F343-G343,IF(E343="LONG",G343-F343)))*D343</f>
        <v>4500</v>
      </c>
      <c r="K343" s="108">
        <f>(IF(E343="SHORT",IF(H343="",0,G343-H343),IF(E343="LONG",IF(H343="",0,H343-G343))))*D343</f>
        <v>1500</v>
      </c>
      <c r="L343" s="108">
        <v>0</v>
      </c>
      <c r="M343" s="108">
        <f t="shared" ref="M343" si="940">(K343+J343+L343)/D343</f>
        <v>200</v>
      </c>
      <c r="N343" s="109">
        <f t="shared" ref="N343" si="941">M343*D343</f>
        <v>6000</v>
      </c>
    </row>
    <row r="344" spans="1:14" s="79" customFormat="1" ht="13.5" customHeight="1">
      <c r="A344" s="103">
        <v>43657</v>
      </c>
      <c r="B344" s="104" t="s">
        <v>95</v>
      </c>
      <c r="C344" s="104" t="s">
        <v>56</v>
      </c>
      <c r="D344" s="105">
        <v>100</v>
      </c>
      <c r="E344" s="104" t="s">
        <v>2</v>
      </c>
      <c r="F344" s="104">
        <v>35000</v>
      </c>
      <c r="G344" s="104">
        <v>34950</v>
      </c>
      <c r="H344" s="104">
        <v>34900</v>
      </c>
      <c r="I344" s="106">
        <v>0</v>
      </c>
      <c r="J344" s="107">
        <f t="shared" ref="J344" si="942">(IF(E344="SHORT",F344-G344,IF(E344="LONG",G344-F344)))*D344</f>
        <v>5000</v>
      </c>
      <c r="K344" s="108">
        <f>(IF(E344="SHORT",IF(H344="",0,G344-H344),IF(E344="LONG",IF(H344="",0,H344-G344))))*D344</f>
        <v>5000</v>
      </c>
      <c r="L344" s="108">
        <v>0</v>
      </c>
      <c r="M344" s="108">
        <f t="shared" ref="M344" si="943">(K344+J344+L344)/D344</f>
        <v>100</v>
      </c>
      <c r="N344" s="109">
        <f t="shared" ref="N344" si="944">M344*D344</f>
        <v>10000</v>
      </c>
    </row>
    <row r="345" spans="1:14" s="79" customFormat="1" ht="13.5" customHeight="1">
      <c r="A345" s="103">
        <v>43657</v>
      </c>
      <c r="B345" s="104" t="s">
        <v>92</v>
      </c>
      <c r="C345" s="104" t="s">
        <v>55</v>
      </c>
      <c r="D345" s="105">
        <v>5000</v>
      </c>
      <c r="E345" s="104" t="s">
        <v>1</v>
      </c>
      <c r="F345" s="104">
        <v>192.3</v>
      </c>
      <c r="G345" s="104">
        <v>192.7</v>
      </c>
      <c r="H345" s="104">
        <v>0</v>
      </c>
      <c r="I345" s="106">
        <v>0</v>
      </c>
      <c r="J345" s="107">
        <f t="shared" ref="J345" si="945">(IF(E345="SHORT",F345-G345,IF(E345="LONG",G345-F345)))*D345</f>
        <v>1999.9999999998863</v>
      </c>
      <c r="K345" s="108">
        <v>0</v>
      </c>
      <c r="L345" s="108">
        <v>0</v>
      </c>
      <c r="M345" s="108">
        <f t="shared" ref="M345" si="946">(K345+J345+L345)/D345</f>
        <v>0.39999999999997726</v>
      </c>
      <c r="N345" s="109">
        <f t="shared" ref="N345" si="947">M345*D345</f>
        <v>1999.9999999998863</v>
      </c>
    </row>
    <row r="346" spans="1:14" s="79" customFormat="1" ht="13.5" customHeight="1">
      <c r="A346" s="103">
        <v>43656</v>
      </c>
      <c r="B346" s="104" t="s">
        <v>116</v>
      </c>
      <c r="C346" s="104" t="s">
        <v>53</v>
      </c>
      <c r="D346" s="105">
        <v>100</v>
      </c>
      <c r="E346" s="104" t="s">
        <v>2</v>
      </c>
      <c r="F346" s="104">
        <v>4050</v>
      </c>
      <c r="G346" s="104">
        <v>4085</v>
      </c>
      <c r="H346" s="104">
        <v>0</v>
      </c>
      <c r="I346" s="106">
        <v>0</v>
      </c>
      <c r="J346" s="107">
        <f t="shared" ref="J346" si="948">(IF(E346="SHORT",F346-G346,IF(E346="LONG",G346-F346)))*D346</f>
        <v>-3500</v>
      </c>
      <c r="K346" s="108">
        <v>0</v>
      </c>
      <c r="L346" s="108">
        <v>0</v>
      </c>
      <c r="M346" s="108">
        <f t="shared" ref="M346" si="949">(K346+J346+L346)/D346</f>
        <v>-35</v>
      </c>
      <c r="N346" s="109">
        <f t="shared" ref="N346" si="950">M346*D346</f>
        <v>-3500</v>
      </c>
    </row>
    <row r="347" spans="1:14" s="79" customFormat="1" ht="13.5" customHeight="1">
      <c r="A347" s="103">
        <v>43656</v>
      </c>
      <c r="B347" s="104" t="s">
        <v>5</v>
      </c>
      <c r="C347" s="104" t="s">
        <v>55</v>
      </c>
      <c r="D347" s="105">
        <v>5000</v>
      </c>
      <c r="E347" s="104" t="s">
        <v>1</v>
      </c>
      <c r="F347" s="104">
        <v>192.3</v>
      </c>
      <c r="G347" s="104">
        <v>192.7</v>
      </c>
      <c r="H347" s="104">
        <v>0</v>
      </c>
      <c r="I347" s="106">
        <v>0</v>
      </c>
      <c r="J347" s="107">
        <f t="shared" ref="J347" si="951">(IF(E347="SHORT",F347-G347,IF(E347="LONG",G347-F347)))*D347</f>
        <v>1999.9999999998863</v>
      </c>
      <c r="K347" s="108">
        <v>0</v>
      </c>
      <c r="L347" s="108">
        <v>0</v>
      </c>
      <c r="M347" s="108">
        <f t="shared" ref="M347" si="952">(K347+J347+L347)/D347</f>
        <v>0.39999999999997726</v>
      </c>
      <c r="N347" s="109">
        <f t="shared" ref="N347" si="953">M347*D347</f>
        <v>1999.9999999998863</v>
      </c>
    </row>
    <row r="348" spans="1:14" s="79" customFormat="1" ht="13.5" customHeight="1">
      <c r="A348" s="103">
        <v>43656</v>
      </c>
      <c r="B348" s="104" t="s">
        <v>4</v>
      </c>
      <c r="C348" s="104" t="s">
        <v>56</v>
      </c>
      <c r="D348" s="105">
        <v>30</v>
      </c>
      <c r="E348" s="104" t="s">
        <v>2</v>
      </c>
      <c r="F348" s="104">
        <v>38350</v>
      </c>
      <c r="G348" s="104">
        <v>38225</v>
      </c>
      <c r="H348" s="104">
        <v>0</v>
      </c>
      <c r="I348" s="106">
        <v>0</v>
      </c>
      <c r="J348" s="107">
        <f t="shared" ref="J348" si="954">(IF(E348="SHORT",F348-G348,IF(E348="LONG",G348-F348)))*D348</f>
        <v>3750</v>
      </c>
      <c r="K348" s="108">
        <v>0</v>
      </c>
      <c r="L348" s="108">
        <v>0</v>
      </c>
      <c r="M348" s="108">
        <f t="shared" ref="M348" si="955">(K348+J348+L348)/D348</f>
        <v>125</v>
      </c>
      <c r="N348" s="109">
        <f t="shared" ref="N348" si="956">M348*D348</f>
        <v>3750</v>
      </c>
    </row>
    <row r="349" spans="1:14" s="79" customFormat="1" ht="13.5" customHeight="1">
      <c r="A349" s="103">
        <v>43655</v>
      </c>
      <c r="B349" s="104" t="s">
        <v>5</v>
      </c>
      <c r="C349" s="104" t="s">
        <v>55</v>
      </c>
      <c r="D349" s="105">
        <v>5000</v>
      </c>
      <c r="E349" s="104" t="s">
        <v>2</v>
      </c>
      <c r="F349" s="104">
        <v>191</v>
      </c>
      <c r="G349" s="104">
        <v>190.5</v>
      </c>
      <c r="H349" s="104">
        <v>0</v>
      </c>
      <c r="I349" s="106">
        <v>0</v>
      </c>
      <c r="J349" s="107">
        <f t="shared" ref="J349" si="957">(IF(E349="SHORT",F349-G349,IF(E349="LONG",G349-F349)))*D349</f>
        <v>2500</v>
      </c>
      <c r="K349" s="108">
        <v>0</v>
      </c>
      <c r="L349" s="108">
        <v>0</v>
      </c>
      <c r="M349" s="108">
        <f t="shared" ref="M349" si="958">(K349+J349+L349)/D349</f>
        <v>0.5</v>
      </c>
      <c r="N349" s="109">
        <f t="shared" ref="N349" si="959">M349*D349</f>
        <v>2500</v>
      </c>
    </row>
    <row r="350" spans="1:14" s="79" customFormat="1" ht="13.5" customHeight="1">
      <c r="A350" s="103">
        <v>43655</v>
      </c>
      <c r="B350" s="104" t="s">
        <v>4</v>
      </c>
      <c r="C350" s="104" t="s">
        <v>56</v>
      </c>
      <c r="D350" s="105">
        <v>30</v>
      </c>
      <c r="E350" s="104" t="s">
        <v>2</v>
      </c>
      <c r="F350" s="104">
        <v>38000</v>
      </c>
      <c r="G350" s="104">
        <v>37850</v>
      </c>
      <c r="H350" s="104">
        <v>0</v>
      </c>
      <c r="I350" s="106">
        <v>0</v>
      </c>
      <c r="J350" s="107">
        <f t="shared" ref="J350" si="960">(IF(E350="SHORT",F350-G350,IF(E350="LONG",G350-F350)))*D350</f>
        <v>4500</v>
      </c>
      <c r="K350" s="108">
        <v>0</v>
      </c>
      <c r="L350" s="108">
        <v>0</v>
      </c>
      <c r="M350" s="108">
        <f t="shared" ref="M350" si="961">(K350+J350+L350)/D350</f>
        <v>150</v>
      </c>
      <c r="N350" s="109">
        <f t="shared" ref="N350" si="962">M350*D350</f>
        <v>4500</v>
      </c>
    </row>
    <row r="351" spans="1:14" s="79" customFormat="1" ht="13.5" customHeight="1">
      <c r="A351" s="103">
        <v>43655</v>
      </c>
      <c r="B351" s="104" t="s">
        <v>95</v>
      </c>
      <c r="C351" s="104" t="s">
        <v>56</v>
      </c>
      <c r="D351" s="105">
        <v>100</v>
      </c>
      <c r="E351" s="104" t="s">
        <v>2</v>
      </c>
      <c r="F351" s="104">
        <v>34450</v>
      </c>
      <c r="G351" s="104">
        <v>34550</v>
      </c>
      <c r="H351" s="104">
        <v>0</v>
      </c>
      <c r="I351" s="106">
        <v>0</v>
      </c>
      <c r="J351" s="107">
        <f t="shared" ref="J351" si="963">(IF(E351="SHORT",F351-G351,IF(E351="LONG",G351-F351)))*D351</f>
        <v>-10000</v>
      </c>
      <c r="K351" s="108">
        <v>0</v>
      </c>
      <c r="L351" s="108">
        <v>0</v>
      </c>
      <c r="M351" s="108">
        <f t="shared" ref="M351" si="964">(K351+J351+L351)/D351</f>
        <v>-100</v>
      </c>
      <c r="N351" s="109">
        <f t="shared" ref="N351" si="965">M351*D351</f>
        <v>-10000</v>
      </c>
    </row>
    <row r="352" spans="1:14" s="79" customFormat="1" ht="13.5" customHeight="1">
      <c r="A352" s="103">
        <v>43655</v>
      </c>
      <c r="B352" s="104" t="s">
        <v>93</v>
      </c>
      <c r="C352" s="104" t="s">
        <v>55</v>
      </c>
      <c r="D352" s="105">
        <v>5000</v>
      </c>
      <c r="E352" s="104" t="s">
        <v>2</v>
      </c>
      <c r="F352" s="104">
        <v>153</v>
      </c>
      <c r="G352" s="104">
        <v>152.5</v>
      </c>
      <c r="H352" s="104">
        <v>152</v>
      </c>
      <c r="I352" s="106">
        <v>0</v>
      </c>
      <c r="J352" s="107">
        <f t="shared" ref="J352" si="966">(IF(E352="SHORT",F352-G352,IF(E352="LONG",G352-F352)))*D352</f>
        <v>2500</v>
      </c>
      <c r="K352" s="108">
        <f>(IF(E352="SHORT",IF(H352="",0,G352-H352),IF(E352="LONG",IF(H352="",0,H352-G352))))*D352</f>
        <v>2500</v>
      </c>
      <c r="L352" s="108">
        <v>0</v>
      </c>
      <c r="M352" s="108">
        <f t="shared" ref="M352" si="967">(K352+J352+L352)/D352</f>
        <v>1</v>
      </c>
      <c r="N352" s="109">
        <f t="shared" ref="N352" si="968">M352*D352</f>
        <v>5000</v>
      </c>
    </row>
    <row r="353" spans="1:14" s="79" customFormat="1" ht="13.5" customHeight="1">
      <c r="A353" s="103">
        <v>43654</v>
      </c>
      <c r="B353" s="104" t="s">
        <v>93</v>
      </c>
      <c r="C353" s="104" t="s">
        <v>55</v>
      </c>
      <c r="D353" s="105">
        <v>5000</v>
      </c>
      <c r="E353" s="104" t="s">
        <v>2</v>
      </c>
      <c r="F353" s="104">
        <v>153</v>
      </c>
      <c r="G353" s="104">
        <v>152.5</v>
      </c>
      <c r="H353" s="104">
        <v>152</v>
      </c>
      <c r="I353" s="106">
        <v>0</v>
      </c>
      <c r="J353" s="107">
        <f t="shared" ref="J353" si="969">(IF(E353="SHORT",F353-G353,IF(E353="LONG",G353-F353)))*D353</f>
        <v>2500</v>
      </c>
      <c r="K353" s="108">
        <f>(IF(E353="SHORT",IF(H353="",0,G353-H353),IF(E353="LONG",IF(H353="",0,H353-G353))))*D353</f>
        <v>2500</v>
      </c>
      <c r="L353" s="108">
        <v>0</v>
      </c>
      <c r="M353" s="108">
        <f t="shared" ref="M353" si="970">(K353+J353+L353)/D353</f>
        <v>1</v>
      </c>
      <c r="N353" s="109">
        <f t="shared" ref="N353" si="971">M353*D353</f>
        <v>5000</v>
      </c>
    </row>
    <row r="354" spans="1:14" s="79" customFormat="1" ht="13.5" customHeight="1">
      <c r="A354" s="103">
        <v>43654</v>
      </c>
      <c r="B354" s="104" t="s">
        <v>31</v>
      </c>
      <c r="C354" s="104" t="s">
        <v>53</v>
      </c>
      <c r="D354" s="105">
        <v>100</v>
      </c>
      <c r="E354" s="104" t="s">
        <v>2</v>
      </c>
      <c r="F354" s="104">
        <v>3940</v>
      </c>
      <c r="G354" s="104">
        <v>3975</v>
      </c>
      <c r="H354" s="104">
        <v>0</v>
      </c>
      <c r="I354" s="106">
        <v>0</v>
      </c>
      <c r="J354" s="107">
        <f t="shared" ref="J354" si="972">(IF(E354="SHORT",F354-G354,IF(E354="LONG",G354-F354)))*D354</f>
        <v>-3500</v>
      </c>
      <c r="K354" s="108">
        <v>0</v>
      </c>
      <c r="L354" s="108">
        <v>0</v>
      </c>
      <c r="M354" s="108">
        <f t="shared" ref="M354" si="973">(K354+J354+L354)/D354</f>
        <v>-35</v>
      </c>
      <c r="N354" s="109">
        <f t="shared" ref="N354" si="974">M354*D354</f>
        <v>-3500</v>
      </c>
    </row>
    <row r="355" spans="1:14" s="79" customFormat="1" ht="13.5" customHeight="1">
      <c r="A355" s="103">
        <v>43654</v>
      </c>
      <c r="B355" s="104" t="s">
        <v>95</v>
      </c>
      <c r="C355" s="104" t="s">
        <v>56</v>
      </c>
      <c r="D355" s="105">
        <v>100</v>
      </c>
      <c r="E355" s="104" t="s">
        <v>2</v>
      </c>
      <c r="F355" s="104">
        <v>34750</v>
      </c>
      <c r="G355" s="104">
        <v>34680</v>
      </c>
      <c r="H355" s="104">
        <v>34600</v>
      </c>
      <c r="I355" s="106">
        <v>0</v>
      </c>
      <c r="J355" s="107">
        <f t="shared" ref="J355" si="975">(IF(E355="SHORT",F355-G355,IF(E355="LONG",G355-F355)))*D355</f>
        <v>7000</v>
      </c>
      <c r="K355" s="108">
        <f>(IF(E355="SHORT",IF(H355="",0,G355-H355),IF(E355="LONG",IF(H355="",0,H355-G355))))*D355</f>
        <v>8000</v>
      </c>
      <c r="L355" s="108">
        <v>0</v>
      </c>
      <c r="M355" s="108">
        <f t="shared" ref="M355" si="976">(K355+J355+L355)/D355</f>
        <v>150</v>
      </c>
      <c r="N355" s="109">
        <f t="shared" ref="N355" si="977">M355*D355</f>
        <v>15000</v>
      </c>
    </row>
    <row r="356" spans="1:14" s="79" customFormat="1" ht="13.5" customHeight="1">
      <c r="A356" s="103">
        <v>43654</v>
      </c>
      <c r="B356" s="104" t="s">
        <v>4</v>
      </c>
      <c r="C356" s="104" t="s">
        <v>56</v>
      </c>
      <c r="D356" s="105">
        <v>30</v>
      </c>
      <c r="E356" s="104" t="s">
        <v>2</v>
      </c>
      <c r="F356" s="104">
        <v>38000</v>
      </c>
      <c r="G356" s="104">
        <v>37850</v>
      </c>
      <c r="H356" s="104">
        <v>0</v>
      </c>
      <c r="I356" s="106">
        <v>0</v>
      </c>
      <c r="J356" s="107">
        <f t="shared" ref="J356" si="978">(IF(E356="SHORT",F356-G356,IF(E356="LONG",G356-F356)))*D356</f>
        <v>4500</v>
      </c>
      <c r="K356" s="108">
        <v>0</v>
      </c>
      <c r="L356" s="108">
        <v>0</v>
      </c>
      <c r="M356" s="108">
        <f t="shared" ref="M356" si="979">(K356+J356+L356)/D356</f>
        <v>150</v>
      </c>
      <c r="N356" s="109">
        <f t="shared" ref="N356" si="980">M356*D356</f>
        <v>4500</v>
      </c>
    </row>
    <row r="357" spans="1:14" s="79" customFormat="1" ht="13.5" customHeight="1">
      <c r="A357" s="103">
        <v>43651</v>
      </c>
      <c r="B357" s="104" t="s">
        <v>31</v>
      </c>
      <c r="C357" s="104" t="s">
        <v>53</v>
      </c>
      <c r="D357" s="105">
        <v>100</v>
      </c>
      <c r="E357" s="104" t="s">
        <v>1</v>
      </c>
      <c r="F357" s="104">
        <v>3885</v>
      </c>
      <c r="G357" s="104">
        <v>3905</v>
      </c>
      <c r="H357" s="104">
        <v>0</v>
      </c>
      <c r="I357" s="106">
        <v>0</v>
      </c>
      <c r="J357" s="107">
        <f t="shared" ref="J357" si="981">(IF(E357="SHORT",F357-G357,IF(E357="LONG",G357-F357)))*D357</f>
        <v>2000</v>
      </c>
      <c r="K357" s="108">
        <v>0</v>
      </c>
      <c r="L357" s="108">
        <v>0</v>
      </c>
      <c r="M357" s="108">
        <f t="shared" ref="M357" si="982">(K357+J357+L357)/D357</f>
        <v>20</v>
      </c>
      <c r="N357" s="109">
        <f t="shared" ref="N357" si="983">M357*D357</f>
        <v>2000</v>
      </c>
    </row>
    <row r="358" spans="1:14" s="79" customFormat="1" ht="13.5" customHeight="1">
      <c r="A358" s="103">
        <v>43651</v>
      </c>
      <c r="B358" s="104" t="s">
        <v>4</v>
      </c>
      <c r="C358" s="104" t="s">
        <v>56</v>
      </c>
      <c r="D358" s="105">
        <v>30</v>
      </c>
      <c r="E358" s="104" t="s">
        <v>2</v>
      </c>
      <c r="F358" s="104">
        <v>38350</v>
      </c>
      <c r="G358" s="104">
        <v>38200</v>
      </c>
      <c r="H358" s="104">
        <v>0</v>
      </c>
      <c r="I358" s="106">
        <v>0</v>
      </c>
      <c r="J358" s="107">
        <f t="shared" ref="J358" si="984">(IF(E358="SHORT",F358-G358,IF(E358="LONG",G358-F358)))*D358</f>
        <v>4500</v>
      </c>
      <c r="K358" s="108">
        <v>0</v>
      </c>
      <c r="L358" s="108">
        <v>0</v>
      </c>
      <c r="M358" s="108">
        <f t="shared" ref="M358" si="985">(K358+J358+L358)/D358</f>
        <v>150</v>
      </c>
      <c r="N358" s="109">
        <f t="shared" ref="N358" si="986">M358*D358</f>
        <v>4500</v>
      </c>
    </row>
    <row r="359" spans="1:14" s="79" customFormat="1" ht="13.5" customHeight="1">
      <c r="A359" s="103">
        <v>43650</v>
      </c>
      <c r="B359" s="104" t="s">
        <v>93</v>
      </c>
      <c r="C359" s="104" t="s">
        <v>55</v>
      </c>
      <c r="D359" s="105">
        <v>5000</v>
      </c>
      <c r="E359" s="104" t="s">
        <v>2</v>
      </c>
      <c r="F359" s="104">
        <v>151.5</v>
      </c>
      <c r="G359" s="104">
        <v>151</v>
      </c>
      <c r="H359" s="104">
        <v>150</v>
      </c>
      <c r="I359" s="106">
        <v>0</v>
      </c>
      <c r="J359" s="107">
        <f t="shared" ref="J359" si="987">(IF(E359="SHORT",F359-G359,IF(E359="LONG",G359-F359)))*D359</f>
        <v>2500</v>
      </c>
      <c r="K359" s="108">
        <f>(IF(E359="SHORT",IF(H359="",0,G359-H359),IF(E359="LONG",IF(H359="",0,H359-G359))))*D359</f>
        <v>5000</v>
      </c>
      <c r="L359" s="108">
        <v>0</v>
      </c>
      <c r="M359" s="108">
        <f t="shared" ref="M359" si="988">(K359+J359+L359)/D359</f>
        <v>1.5</v>
      </c>
      <c r="N359" s="109">
        <f t="shared" ref="N359" si="989">M359*D359</f>
        <v>7500</v>
      </c>
    </row>
    <row r="360" spans="1:14" s="79" customFormat="1" ht="13.5" customHeight="1">
      <c r="A360" s="103">
        <v>43650</v>
      </c>
      <c r="B360" s="104" t="s">
        <v>31</v>
      </c>
      <c r="C360" s="104" t="s">
        <v>53</v>
      </c>
      <c r="D360" s="105">
        <v>30</v>
      </c>
      <c r="E360" s="104" t="s">
        <v>2</v>
      </c>
      <c r="F360" s="104">
        <v>3910</v>
      </c>
      <c r="G360" s="104">
        <v>3920</v>
      </c>
      <c r="H360" s="104">
        <v>0</v>
      </c>
      <c r="I360" s="106">
        <v>0</v>
      </c>
      <c r="J360" s="107">
        <f t="shared" ref="J360" si="990">(IF(E360="SHORT",F360-G360,IF(E360="LONG",G360-F360)))*D360</f>
        <v>-300</v>
      </c>
      <c r="K360" s="108">
        <v>0</v>
      </c>
      <c r="L360" s="108">
        <v>0</v>
      </c>
      <c r="M360" s="108">
        <f t="shared" ref="M360" si="991">(K360+J360+L360)/D360</f>
        <v>-10</v>
      </c>
      <c r="N360" s="109">
        <f t="shared" ref="N360" si="992">M360*D360</f>
        <v>-300</v>
      </c>
    </row>
    <row r="361" spans="1:14" s="79" customFormat="1" ht="13.5" customHeight="1">
      <c r="A361" s="103">
        <v>43650</v>
      </c>
      <c r="B361" s="104" t="s">
        <v>4</v>
      </c>
      <c r="C361" s="104" t="s">
        <v>56</v>
      </c>
      <c r="D361" s="105">
        <v>100</v>
      </c>
      <c r="E361" s="104" t="s">
        <v>1</v>
      </c>
      <c r="F361" s="104">
        <v>37775</v>
      </c>
      <c r="G361" s="104">
        <v>37930</v>
      </c>
      <c r="H361" s="104">
        <v>0</v>
      </c>
      <c r="I361" s="106">
        <v>0</v>
      </c>
      <c r="J361" s="107">
        <f t="shared" ref="J361" si="993">(IF(E361="SHORT",F361-G361,IF(E361="LONG",G361-F361)))*D361</f>
        <v>15500</v>
      </c>
      <c r="K361" s="108">
        <v>0</v>
      </c>
      <c r="L361" s="108">
        <v>0</v>
      </c>
      <c r="M361" s="108">
        <f t="shared" ref="M361" si="994">(K361+J361+L361)/D361</f>
        <v>155</v>
      </c>
      <c r="N361" s="109">
        <f t="shared" ref="N361" si="995">M361*D361</f>
        <v>15500</v>
      </c>
    </row>
    <row r="362" spans="1:14" s="79" customFormat="1" ht="13.5" customHeight="1">
      <c r="A362" s="103">
        <v>43649</v>
      </c>
      <c r="B362" s="104" t="s">
        <v>25</v>
      </c>
      <c r="C362" s="104" t="s">
        <v>53</v>
      </c>
      <c r="D362" s="105">
        <v>1250</v>
      </c>
      <c r="E362" s="104" t="s">
        <v>1</v>
      </c>
      <c r="F362" s="104">
        <v>157</v>
      </c>
      <c r="G362" s="104">
        <v>157</v>
      </c>
      <c r="H362" s="104">
        <v>0</v>
      </c>
      <c r="I362" s="106">
        <v>0</v>
      </c>
      <c r="J362" s="107">
        <f t="shared" ref="J362" si="996">(IF(E362="SHORT",F362-G362,IF(E362="LONG",G362-F362)))*D362</f>
        <v>0</v>
      </c>
      <c r="K362" s="108">
        <v>0</v>
      </c>
      <c r="L362" s="108">
        <v>0</v>
      </c>
      <c r="M362" s="108">
        <f t="shared" ref="M362" si="997">(K362+J362+L362)/D362</f>
        <v>0</v>
      </c>
      <c r="N362" s="109">
        <f t="shared" ref="N362" si="998">M362*D362</f>
        <v>0</v>
      </c>
    </row>
    <row r="363" spans="1:14" s="79" customFormat="1" ht="13.5" customHeight="1">
      <c r="A363" s="103">
        <v>43649</v>
      </c>
      <c r="B363" s="104" t="s">
        <v>4</v>
      </c>
      <c r="C363" s="104" t="s">
        <v>56</v>
      </c>
      <c r="D363" s="105">
        <v>30</v>
      </c>
      <c r="E363" s="104" t="s">
        <v>1</v>
      </c>
      <c r="F363" s="104">
        <v>38000</v>
      </c>
      <c r="G363" s="104">
        <v>37800</v>
      </c>
      <c r="H363" s="104">
        <v>0</v>
      </c>
      <c r="I363" s="106">
        <v>0</v>
      </c>
      <c r="J363" s="107">
        <f t="shared" ref="J363" si="999">(IF(E363="SHORT",F363-G363,IF(E363="LONG",G363-F363)))*D363</f>
        <v>-6000</v>
      </c>
      <c r="K363" s="108">
        <v>0</v>
      </c>
      <c r="L363" s="108">
        <v>0</v>
      </c>
      <c r="M363" s="108">
        <f t="shared" ref="M363" si="1000">(K363+J363+L363)/D363</f>
        <v>-200</v>
      </c>
      <c r="N363" s="109">
        <f t="shared" ref="N363" si="1001">M363*D363</f>
        <v>-6000</v>
      </c>
    </row>
    <row r="364" spans="1:14" s="79" customFormat="1" ht="13.5" customHeight="1">
      <c r="A364" s="103">
        <v>43649</v>
      </c>
      <c r="B364" s="104" t="s">
        <v>3</v>
      </c>
      <c r="C364" s="104" t="s">
        <v>55</v>
      </c>
      <c r="D364" s="105">
        <v>1000</v>
      </c>
      <c r="E364" s="104" t="s">
        <v>1</v>
      </c>
      <c r="F364" s="104">
        <v>439.5</v>
      </c>
      <c r="G364" s="104">
        <v>441.2</v>
      </c>
      <c r="H364" s="104">
        <v>0</v>
      </c>
      <c r="I364" s="106">
        <v>0</v>
      </c>
      <c r="J364" s="107">
        <f t="shared" ref="J364" si="1002">(IF(E364="SHORT",F364-G364,IF(E364="LONG",G364-F364)))*D364</f>
        <v>1699.9999999999886</v>
      </c>
      <c r="K364" s="108">
        <v>0</v>
      </c>
      <c r="L364" s="108">
        <v>0</v>
      </c>
      <c r="M364" s="108">
        <f t="shared" ref="M364" si="1003">(K364+J364+L364)/D364</f>
        <v>1.6999999999999886</v>
      </c>
      <c r="N364" s="109">
        <f t="shared" ref="N364" si="1004">M364*D364</f>
        <v>1699.9999999999886</v>
      </c>
    </row>
    <row r="365" spans="1:14" s="79" customFormat="1" ht="13.5" customHeight="1">
      <c r="A365" s="103">
        <v>43648</v>
      </c>
      <c r="B365" s="104" t="s">
        <v>95</v>
      </c>
      <c r="C365" s="104" t="s">
        <v>56</v>
      </c>
      <c r="D365" s="105">
        <v>100</v>
      </c>
      <c r="E365" s="104" t="s">
        <v>1</v>
      </c>
      <c r="F365" s="104">
        <v>33760</v>
      </c>
      <c r="G365" s="104">
        <v>33820</v>
      </c>
      <c r="H365" s="104">
        <v>33900</v>
      </c>
      <c r="I365" s="106">
        <v>0</v>
      </c>
      <c r="J365" s="107">
        <f t="shared" ref="J365" si="1005">(IF(E365="SHORT",F365-G365,IF(E365="LONG",G365-F365)))*D365</f>
        <v>6000</v>
      </c>
      <c r="K365" s="108">
        <f>(IF(E365="SHORT",IF(H365="",0,G365-H365),IF(E365="LONG",IF(H365="",0,H365-G365))))*D365</f>
        <v>8000</v>
      </c>
      <c r="L365" s="108">
        <v>0</v>
      </c>
      <c r="M365" s="108">
        <f t="shared" ref="M365" si="1006">(K365+J365+L365)/D365</f>
        <v>140</v>
      </c>
      <c r="N365" s="109">
        <f t="shared" ref="N365" si="1007">M365*D365</f>
        <v>14000</v>
      </c>
    </row>
    <row r="366" spans="1:14" s="79" customFormat="1" ht="13.5" customHeight="1">
      <c r="A366" s="103">
        <v>43648</v>
      </c>
      <c r="B366" s="104" t="s">
        <v>4</v>
      </c>
      <c r="C366" s="104" t="s">
        <v>56</v>
      </c>
      <c r="D366" s="105">
        <v>30</v>
      </c>
      <c r="E366" s="104" t="s">
        <v>1</v>
      </c>
      <c r="F366" s="104">
        <v>37550</v>
      </c>
      <c r="G366" s="104">
        <v>37680</v>
      </c>
      <c r="H366" s="104">
        <v>37900</v>
      </c>
      <c r="I366" s="106">
        <v>0</v>
      </c>
      <c r="J366" s="107">
        <f t="shared" ref="J366" si="1008">(IF(E366="SHORT",F366-G366,IF(E366="LONG",G366-F366)))*D366</f>
        <v>3900</v>
      </c>
      <c r="K366" s="108">
        <f>(IF(E366="SHORT",IF(H366="",0,G366-H366),IF(E366="LONG",IF(H366="",0,H366-G366))))*D366</f>
        <v>6600</v>
      </c>
      <c r="L366" s="108">
        <v>0</v>
      </c>
      <c r="M366" s="108">
        <f t="shared" ref="M366" si="1009">(K366+J366+L366)/D366</f>
        <v>350</v>
      </c>
      <c r="N366" s="109">
        <f t="shared" ref="N366" si="1010">M366*D366</f>
        <v>10500</v>
      </c>
    </row>
    <row r="367" spans="1:14" s="79" customFormat="1" ht="13.5" customHeight="1">
      <c r="A367" s="103">
        <v>43648</v>
      </c>
      <c r="B367" s="104" t="s">
        <v>93</v>
      </c>
      <c r="C367" s="104" t="s">
        <v>55</v>
      </c>
      <c r="D367" s="105">
        <v>5000</v>
      </c>
      <c r="E367" s="104" t="s">
        <v>2</v>
      </c>
      <c r="F367" s="104">
        <v>152.69999999999999</v>
      </c>
      <c r="G367" s="104">
        <v>152.19999999999999</v>
      </c>
      <c r="H367" s="104">
        <v>151.5</v>
      </c>
      <c r="I367" s="106">
        <v>0</v>
      </c>
      <c r="J367" s="107">
        <f t="shared" ref="J367" si="1011">(IF(E367="SHORT",F367-G367,IF(E367="LONG",G367-F367)))*D367</f>
        <v>2500</v>
      </c>
      <c r="K367" s="108">
        <f>(IF(E367="SHORT",IF(H367="",0,G367-H367),IF(E367="LONG",IF(H367="",0,H367-G367))))*D367</f>
        <v>3499.9999999999432</v>
      </c>
      <c r="L367" s="108">
        <v>0</v>
      </c>
      <c r="M367" s="108">
        <f t="shared" ref="M367" si="1012">(K367+J367+L367)/D367</f>
        <v>1.1999999999999886</v>
      </c>
      <c r="N367" s="109">
        <f t="shared" ref="N367" si="1013">M367*D367</f>
        <v>5999.9999999999436</v>
      </c>
    </row>
    <row r="368" spans="1:14" s="79" customFormat="1" ht="13.5" customHeight="1">
      <c r="A368" s="103">
        <v>43648</v>
      </c>
      <c r="B368" s="104" t="s">
        <v>96</v>
      </c>
      <c r="C368" s="104" t="s">
        <v>53</v>
      </c>
      <c r="D368" s="105">
        <v>100</v>
      </c>
      <c r="E368" s="104" t="s">
        <v>2</v>
      </c>
      <c r="F368" s="104">
        <v>4075</v>
      </c>
      <c r="G368" s="104">
        <v>4055</v>
      </c>
      <c r="H368" s="104">
        <v>4025</v>
      </c>
      <c r="I368" s="106">
        <v>0</v>
      </c>
      <c r="J368" s="107">
        <f t="shared" ref="J368" si="1014">(IF(E368="SHORT",F368-G368,IF(E368="LONG",G368-F368)))*D368</f>
        <v>2000</v>
      </c>
      <c r="K368" s="108">
        <f>(IF(E368="SHORT",IF(H368="",0,G368-H368),IF(E368="LONG",IF(H368="",0,H368-G368))))*D368</f>
        <v>3000</v>
      </c>
      <c r="L368" s="108">
        <v>0</v>
      </c>
      <c r="M368" s="108">
        <f t="shared" ref="M368" si="1015">(K368+J368+L368)/D368</f>
        <v>50</v>
      </c>
      <c r="N368" s="109">
        <f t="shared" ref="N368" si="1016">M368*D368</f>
        <v>5000</v>
      </c>
    </row>
    <row r="369" spans="1:14" s="79" customFormat="1" ht="13.5" customHeight="1">
      <c r="A369" s="103">
        <v>43647</v>
      </c>
      <c r="B369" s="104" t="s">
        <v>4</v>
      </c>
      <c r="C369" s="104" t="s">
        <v>56</v>
      </c>
      <c r="D369" s="105">
        <v>30</v>
      </c>
      <c r="E369" s="104" t="s">
        <v>1</v>
      </c>
      <c r="F369" s="104">
        <v>37190</v>
      </c>
      <c r="G369" s="104">
        <v>36900</v>
      </c>
      <c r="H369" s="104">
        <v>0</v>
      </c>
      <c r="I369" s="106">
        <v>0</v>
      </c>
      <c r="J369" s="107">
        <f t="shared" ref="J369" si="1017">(IF(E369="SHORT",F369-G369,IF(E369="LONG",G369-F369)))*D369</f>
        <v>-8700</v>
      </c>
      <c r="K369" s="108">
        <v>0</v>
      </c>
      <c r="L369" s="108">
        <v>0</v>
      </c>
      <c r="M369" s="108">
        <f t="shared" ref="M369" si="1018">(K369+J369+L369)/D369</f>
        <v>-290</v>
      </c>
      <c r="N369" s="109">
        <f t="shared" ref="N369" si="1019">M369*D369</f>
        <v>-8700</v>
      </c>
    </row>
    <row r="370" spans="1:14" s="79" customFormat="1" ht="13.5" customHeight="1">
      <c r="A370" s="103">
        <v>43647</v>
      </c>
      <c r="B370" s="104" t="s">
        <v>31</v>
      </c>
      <c r="C370" s="104" t="s">
        <v>53</v>
      </c>
      <c r="D370" s="105">
        <v>100</v>
      </c>
      <c r="E370" s="104" t="s">
        <v>2</v>
      </c>
      <c r="F370" s="104">
        <v>4130</v>
      </c>
      <c r="G370" s="104">
        <v>4110</v>
      </c>
      <c r="H370" s="104">
        <v>0</v>
      </c>
      <c r="I370" s="106">
        <v>0</v>
      </c>
      <c r="J370" s="107">
        <f t="shared" ref="J370" si="1020">(IF(E370="SHORT",F370-G370,IF(E370="LONG",G370-F370)))*D370</f>
        <v>2000</v>
      </c>
      <c r="K370" s="108">
        <v>0</v>
      </c>
      <c r="L370" s="108">
        <v>0</v>
      </c>
      <c r="M370" s="108">
        <f t="shared" ref="M370" si="1021">(K370+J370+L370)/D370</f>
        <v>20</v>
      </c>
      <c r="N370" s="109">
        <f t="shared" ref="N370" si="1022">M370*D370</f>
        <v>2000</v>
      </c>
    </row>
    <row r="371" spans="1:14" s="79" customFormat="1" ht="13.5" customHeight="1">
      <c r="A371" s="103">
        <v>43647</v>
      </c>
      <c r="B371" s="104" t="s">
        <v>95</v>
      </c>
      <c r="C371" s="104" t="s">
        <v>56</v>
      </c>
      <c r="D371" s="105">
        <v>100</v>
      </c>
      <c r="E371" s="104" t="s">
        <v>1</v>
      </c>
      <c r="F371" s="104">
        <v>33740</v>
      </c>
      <c r="G371" s="104">
        <v>33810</v>
      </c>
      <c r="H371" s="104">
        <v>0</v>
      </c>
      <c r="I371" s="106">
        <v>0</v>
      </c>
      <c r="J371" s="107">
        <f t="shared" ref="J371" si="1023">(IF(E371="SHORT",F371-G371,IF(E371="LONG",G371-F371)))*D371</f>
        <v>7000</v>
      </c>
      <c r="K371" s="108">
        <v>0</v>
      </c>
      <c r="L371" s="108">
        <v>0</v>
      </c>
      <c r="M371" s="108">
        <f t="shared" ref="M371" si="1024">(K371+J371+L371)/D371</f>
        <v>70</v>
      </c>
      <c r="N371" s="109">
        <f t="shared" ref="N371" si="1025">M371*D371</f>
        <v>7000</v>
      </c>
    </row>
    <row r="372" spans="1:14" s="79" customFormat="1" ht="13.5" customHeight="1">
      <c r="A372" s="110"/>
      <c r="B372" s="111"/>
      <c r="C372" s="111"/>
      <c r="D372" s="112"/>
      <c r="E372" s="111"/>
      <c r="F372" s="111"/>
      <c r="G372" s="111"/>
      <c r="H372" s="111"/>
      <c r="I372" s="130" t="s">
        <v>97</v>
      </c>
      <c r="J372" s="131">
        <f>SUM(J314:J371)</f>
        <v>136079.99999999983</v>
      </c>
      <c r="K372" s="131"/>
      <c r="L372" s="131"/>
      <c r="M372" s="131" t="s">
        <v>22</v>
      </c>
      <c r="N372" s="131">
        <f>SUM(N314:N371)</f>
        <v>192279.99999999977</v>
      </c>
    </row>
    <row r="373" spans="1:14" s="79" customFormat="1" ht="13.5" customHeight="1">
      <c r="A373" s="110"/>
      <c r="B373" s="111"/>
      <c r="C373" s="111"/>
      <c r="D373" s="112"/>
      <c r="E373" s="111"/>
      <c r="F373" s="111"/>
      <c r="G373" s="132">
        <v>43617</v>
      </c>
      <c r="H373" s="111"/>
      <c r="I373" s="113"/>
      <c r="J373" s="114"/>
      <c r="K373" s="115"/>
      <c r="L373" s="115"/>
      <c r="M373" s="115"/>
      <c r="N373" s="116"/>
    </row>
    <row r="374" spans="1:14" s="79" customFormat="1" ht="13.5" customHeight="1">
      <c r="A374" s="103">
        <v>43644</v>
      </c>
      <c r="B374" s="104" t="s">
        <v>0</v>
      </c>
      <c r="C374" s="104" t="s">
        <v>56</v>
      </c>
      <c r="D374" s="105">
        <v>100</v>
      </c>
      <c r="E374" s="104" t="s">
        <v>2</v>
      </c>
      <c r="F374" s="104">
        <v>34260</v>
      </c>
      <c r="G374" s="104">
        <v>34200</v>
      </c>
      <c r="H374" s="104">
        <v>0</v>
      </c>
      <c r="I374" s="106">
        <v>0</v>
      </c>
      <c r="J374" s="107">
        <f t="shared" ref="J374" si="1026">(IF(E374="SHORT",F374-G374,IF(E374="LONG",G374-F374)))*D374</f>
        <v>6000</v>
      </c>
      <c r="K374" s="108">
        <v>0</v>
      </c>
      <c r="L374" s="108">
        <v>0</v>
      </c>
      <c r="M374" s="108">
        <f t="shared" ref="M374" si="1027">(K374+J374+L374)/D374</f>
        <v>60</v>
      </c>
      <c r="N374" s="109">
        <f t="shared" ref="N374" si="1028">M374*D374</f>
        <v>6000</v>
      </c>
    </row>
    <row r="375" spans="1:14" s="79" customFormat="1" ht="13.5" customHeight="1">
      <c r="A375" s="103">
        <v>43644</v>
      </c>
      <c r="B375" s="104" t="s">
        <v>4</v>
      </c>
      <c r="C375" s="104" t="s">
        <v>56</v>
      </c>
      <c r="D375" s="105">
        <v>30</v>
      </c>
      <c r="E375" s="104" t="s">
        <v>2</v>
      </c>
      <c r="F375" s="104">
        <v>37500</v>
      </c>
      <c r="G375" s="104">
        <v>37350</v>
      </c>
      <c r="H375" s="104">
        <v>0</v>
      </c>
      <c r="I375" s="106">
        <v>0</v>
      </c>
      <c r="J375" s="107">
        <f t="shared" ref="J375" si="1029">(IF(E375="SHORT",F375-G375,IF(E375="LONG",G375-F375)))*D375</f>
        <v>4500</v>
      </c>
      <c r="K375" s="108">
        <v>0</v>
      </c>
      <c r="L375" s="108">
        <v>0</v>
      </c>
      <c r="M375" s="108">
        <f t="shared" ref="M375" si="1030">(K375+J375+L375)/D375</f>
        <v>150</v>
      </c>
      <c r="N375" s="109">
        <f t="shared" ref="N375" si="1031">M375*D375</f>
        <v>4500</v>
      </c>
    </row>
    <row r="376" spans="1:14" s="79" customFormat="1" ht="13.5" customHeight="1">
      <c r="A376" s="103">
        <v>43644</v>
      </c>
      <c r="B376" s="104" t="s">
        <v>31</v>
      </c>
      <c r="C376" s="104" t="s">
        <v>53</v>
      </c>
      <c r="D376" s="105">
        <v>100</v>
      </c>
      <c r="E376" s="104" t="s">
        <v>2</v>
      </c>
      <c r="F376" s="104">
        <v>4110</v>
      </c>
      <c r="G376" s="104">
        <v>4080</v>
      </c>
      <c r="H376" s="104">
        <v>0</v>
      </c>
      <c r="I376" s="106">
        <v>0</v>
      </c>
      <c r="J376" s="107">
        <f t="shared" ref="J376" si="1032">(IF(E376="SHORT",F376-G376,IF(E376="LONG",G376-F376)))*D376</f>
        <v>3000</v>
      </c>
      <c r="K376" s="108">
        <v>0</v>
      </c>
      <c r="L376" s="108">
        <v>0</v>
      </c>
      <c r="M376" s="108">
        <f t="shared" ref="M376" si="1033">(K376+J376+L376)/D376</f>
        <v>30</v>
      </c>
      <c r="N376" s="109">
        <f t="shared" ref="N376" si="1034">M376*D376</f>
        <v>3000</v>
      </c>
    </row>
    <row r="377" spans="1:14" s="79" customFormat="1" ht="13.5" customHeight="1">
      <c r="A377" s="103">
        <v>43643</v>
      </c>
      <c r="B377" s="104" t="s">
        <v>0</v>
      </c>
      <c r="C377" s="104" t="s">
        <v>56</v>
      </c>
      <c r="D377" s="105">
        <v>100</v>
      </c>
      <c r="E377" s="104" t="s">
        <v>2</v>
      </c>
      <c r="F377" s="104">
        <v>34085</v>
      </c>
      <c r="G377" s="104">
        <v>34160</v>
      </c>
      <c r="H377" s="104">
        <v>0</v>
      </c>
      <c r="I377" s="106">
        <v>0</v>
      </c>
      <c r="J377" s="107">
        <f t="shared" ref="J377" si="1035">(IF(E377="SHORT",F377-G377,IF(E377="LONG",G377-F377)))*D377</f>
        <v>-7500</v>
      </c>
      <c r="K377" s="108">
        <v>0</v>
      </c>
      <c r="L377" s="108">
        <v>0</v>
      </c>
      <c r="M377" s="108">
        <f t="shared" ref="M377" si="1036">(K377+J377+L377)/D377</f>
        <v>-75</v>
      </c>
      <c r="N377" s="109">
        <f t="shared" ref="N377" si="1037">M377*D377</f>
        <v>-7500</v>
      </c>
    </row>
    <row r="378" spans="1:14" s="79" customFormat="1" ht="13.5" customHeight="1">
      <c r="A378" s="103">
        <v>43643</v>
      </c>
      <c r="B378" s="104" t="s">
        <v>4</v>
      </c>
      <c r="C378" s="104" t="s">
        <v>56</v>
      </c>
      <c r="D378" s="105">
        <v>30</v>
      </c>
      <c r="E378" s="104" t="s">
        <v>2</v>
      </c>
      <c r="F378" s="104">
        <v>37630</v>
      </c>
      <c r="G378" s="104">
        <v>37500</v>
      </c>
      <c r="H378" s="104">
        <v>0</v>
      </c>
      <c r="I378" s="106">
        <v>0</v>
      </c>
      <c r="J378" s="107">
        <f t="shared" ref="J378" si="1038">(IF(E378="SHORT",F378-G378,IF(E378="LONG",G378-F378)))*D378</f>
        <v>3900</v>
      </c>
      <c r="K378" s="108">
        <v>0</v>
      </c>
      <c r="L378" s="108">
        <v>0</v>
      </c>
      <c r="M378" s="108">
        <f t="shared" ref="M378" si="1039">(K378+J378+L378)/D378</f>
        <v>130</v>
      </c>
      <c r="N378" s="109">
        <f t="shared" ref="N378" si="1040">M378*D378</f>
        <v>3900</v>
      </c>
    </row>
    <row r="379" spans="1:14" s="79" customFormat="1" ht="13.5" customHeight="1">
      <c r="A379" s="103">
        <v>43643</v>
      </c>
      <c r="B379" s="104" t="s">
        <v>31</v>
      </c>
      <c r="C379" s="104" t="s">
        <v>53</v>
      </c>
      <c r="D379" s="105">
        <v>100</v>
      </c>
      <c r="E379" s="104" t="s">
        <v>2</v>
      </c>
      <c r="F379" s="104">
        <v>4088</v>
      </c>
      <c r="G379" s="104">
        <v>4068</v>
      </c>
      <c r="H379" s="104">
        <v>0</v>
      </c>
      <c r="I379" s="106">
        <v>0</v>
      </c>
      <c r="J379" s="107">
        <f t="shared" ref="J379" si="1041">(IF(E379="SHORT",F379-G379,IF(E379="LONG",G379-F379)))*D379</f>
        <v>2000</v>
      </c>
      <c r="K379" s="108">
        <v>0</v>
      </c>
      <c r="L379" s="108">
        <v>0</v>
      </c>
      <c r="M379" s="108">
        <f t="shared" ref="M379" si="1042">(K379+J379+L379)/D379</f>
        <v>20</v>
      </c>
      <c r="N379" s="109">
        <f t="shared" ref="N379" si="1043">M379*D379</f>
        <v>2000</v>
      </c>
    </row>
    <row r="380" spans="1:14" s="79" customFormat="1" ht="13.5" customHeight="1">
      <c r="A380" s="103">
        <v>43642</v>
      </c>
      <c r="B380" s="104" t="s">
        <v>5</v>
      </c>
      <c r="C380" s="104" t="s">
        <v>55</v>
      </c>
      <c r="D380" s="105">
        <v>5000</v>
      </c>
      <c r="E380" s="104" t="s">
        <v>2</v>
      </c>
      <c r="F380" s="104">
        <v>203.5</v>
      </c>
      <c r="G380" s="104">
        <v>203</v>
      </c>
      <c r="H380" s="104">
        <v>202.5</v>
      </c>
      <c r="I380" s="106">
        <v>0</v>
      </c>
      <c r="J380" s="107">
        <f t="shared" ref="J380" si="1044">(IF(E380="SHORT",F380-G380,IF(E380="LONG",G380-F380)))*D380</f>
        <v>2500</v>
      </c>
      <c r="K380" s="108">
        <f>(IF(E380="SHORT",IF(H380="",0,G380-H380),IF(E380="LONG",IF(H380="",0,H380-G380))))*D380</f>
        <v>2500</v>
      </c>
      <c r="L380" s="108">
        <v>0</v>
      </c>
      <c r="M380" s="108">
        <f t="shared" ref="M380" si="1045">(K380+J380+L380)/D380</f>
        <v>1</v>
      </c>
      <c r="N380" s="109">
        <f t="shared" ref="N380" si="1046">M380*D380</f>
        <v>5000</v>
      </c>
    </row>
    <row r="381" spans="1:14" s="79" customFormat="1" ht="13.5" customHeight="1">
      <c r="A381" s="103">
        <v>43642</v>
      </c>
      <c r="B381" s="104" t="s">
        <v>4</v>
      </c>
      <c r="C381" s="104" t="s">
        <v>56</v>
      </c>
      <c r="D381" s="105">
        <v>30</v>
      </c>
      <c r="E381" s="104" t="s">
        <v>2</v>
      </c>
      <c r="F381" s="104">
        <v>37720</v>
      </c>
      <c r="G381" s="104">
        <v>37880</v>
      </c>
      <c r="H381" s="104">
        <v>0</v>
      </c>
      <c r="I381" s="106">
        <v>0</v>
      </c>
      <c r="J381" s="107">
        <f t="shared" ref="J381" si="1047">(IF(E381="SHORT",F381-G381,IF(E381="LONG",G381-F381)))*D381</f>
        <v>-4800</v>
      </c>
      <c r="K381" s="108">
        <v>0</v>
      </c>
      <c r="L381" s="108">
        <v>0</v>
      </c>
      <c r="M381" s="108">
        <f t="shared" ref="M381" si="1048">(K381+J381+L381)/D381</f>
        <v>-160</v>
      </c>
      <c r="N381" s="109">
        <f t="shared" ref="N381" si="1049">M381*D381</f>
        <v>-4800</v>
      </c>
    </row>
    <row r="382" spans="1:14" s="79" customFormat="1" ht="13.5" customHeight="1">
      <c r="A382" s="103">
        <v>43642</v>
      </c>
      <c r="B382" s="104" t="s">
        <v>0</v>
      </c>
      <c r="C382" s="104" t="s">
        <v>56</v>
      </c>
      <c r="D382" s="105">
        <v>100</v>
      </c>
      <c r="E382" s="104" t="s">
        <v>2</v>
      </c>
      <c r="F382" s="104">
        <v>34275</v>
      </c>
      <c r="G382" s="104">
        <v>34350</v>
      </c>
      <c r="H382" s="104">
        <v>0</v>
      </c>
      <c r="I382" s="106">
        <v>0</v>
      </c>
      <c r="J382" s="107">
        <f t="shared" ref="J382" si="1050">(IF(E382="SHORT",F382-G382,IF(E382="LONG",G382-F382)))*D382</f>
        <v>-7500</v>
      </c>
      <c r="K382" s="108">
        <v>0</v>
      </c>
      <c r="L382" s="108">
        <v>0</v>
      </c>
      <c r="M382" s="108">
        <f t="shared" ref="M382" si="1051">(K382+J382+L382)/D382</f>
        <v>-75</v>
      </c>
      <c r="N382" s="109">
        <f t="shared" ref="N382" si="1052">M382*D382</f>
        <v>-7500</v>
      </c>
    </row>
    <row r="383" spans="1:14" s="79" customFormat="1" ht="13.5" customHeight="1">
      <c r="A383" s="103">
        <v>43641</v>
      </c>
      <c r="B383" s="104" t="s">
        <v>4</v>
      </c>
      <c r="C383" s="104" t="s">
        <v>56</v>
      </c>
      <c r="D383" s="105">
        <v>30</v>
      </c>
      <c r="E383" s="104" t="s">
        <v>2</v>
      </c>
      <c r="F383" s="104">
        <v>34700</v>
      </c>
      <c r="G383" s="104">
        <v>34630</v>
      </c>
      <c r="H383" s="104">
        <v>0</v>
      </c>
      <c r="I383" s="106">
        <v>0</v>
      </c>
      <c r="J383" s="107">
        <f t="shared" ref="J383" si="1053">(IF(E383="SHORT",F383-G383,IF(E383="LONG",G383-F383)))*D383</f>
        <v>2100</v>
      </c>
      <c r="K383" s="108">
        <v>0</v>
      </c>
      <c r="L383" s="108">
        <v>0</v>
      </c>
      <c r="M383" s="108">
        <f t="shared" ref="M383" si="1054">(K383+J383+L383)/D383</f>
        <v>70</v>
      </c>
      <c r="N383" s="109">
        <f t="shared" ref="N383" si="1055">M383*D383</f>
        <v>2100</v>
      </c>
    </row>
    <row r="384" spans="1:14" s="79" customFormat="1" ht="13.5" customHeight="1">
      <c r="A384" s="103">
        <v>43641</v>
      </c>
      <c r="B384" s="104" t="s">
        <v>5</v>
      </c>
      <c r="C384" s="104" t="s">
        <v>55</v>
      </c>
      <c r="D384" s="105">
        <v>5000</v>
      </c>
      <c r="E384" s="104" t="s">
        <v>2</v>
      </c>
      <c r="F384" s="104">
        <v>204</v>
      </c>
      <c r="G384" s="104">
        <v>204.75</v>
      </c>
      <c r="H384" s="104">
        <v>0</v>
      </c>
      <c r="I384" s="106">
        <v>0</v>
      </c>
      <c r="J384" s="107">
        <f t="shared" ref="J384" si="1056">(IF(E384="SHORT",F384-G384,IF(E384="LONG",G384-F384)))*D384</f>
        <v>-3750</v>
      </c>
      <c r="K384" s="108">
        <v>0</v>
      </c>
      <c r="L384" s="108">
        <v>0</v>
      </c>
      <c r="M384" s="108">
        <f t="shared" ref="M384" si="1057">(K384+J384+L384)/D384</f>
        <v>-0.75</v>
      </c>
      <c r="N384" s="109">
        <f t="shared" ref="N384" si="1058">M384*D384</f>
        <v>-3750</v>
      </c>
    </row>
    <row r="385" spans="1:14" s="79" customFormat="1" ht="13.5" customHeight="1">
      <c r="A385" s="103">
        <v>43641</v>
      </c>
      <c r="B385" s="104" t="s">
        <v>0</v>
      </c>
      <c r="C385" s="104" t="s">
        <v>56</v>
      </c>
      <c r="D385" s="105">
        <v>100</v>
      </c>
      <c r="E385" s="104" t="s">
        <v>2</v>
      </c>
      <c r="F385" s="104">
        <v>34700</v>
      </c>
      <c r="G385" s="104">
        <v>34630</v>
      </c>
      <c r="H385" s="104">
        <v>0</v>
      </c>
      <c r="I385" s="106">
        <v>0</v>
      </c>
      <c r="J385" s="107">
        <f t="shared" ref="J385" si="1059">(IF(E385="SHORT",F385-G385,IF(E385="LONG",G385-F385)))*D385</f>
        <v>7000</v>
      </c>
      <c r="K385" s="108">
        <v>0</v>
      </c>
      <c r="L385" s="108">
        <v>0</v>
      </c>
      <c r="M385" s="108">
        <f t="shared" ref="M385" si="1060">(K385+J385+L385)/D385</f>
        <v>70</v>
      </c>
      <c r="N385" s="109">
        <f t="shared" ref="N385" si="1061">M385*D385</f>
        <v>7000</v>
      </c>
    </row>
    <row r="386" spans="1:14" s="79" customFormat="1" ht="13.5" customHeight="1">
      <c r="A386" s="103">
        <v>43640</v>
      </c>
      <c r="B386" s="104" t="s">
        <v>5</v>
      </c>
      <c r="C386" s="104" t="s">
        <v>55</v>
      </c>
      <c r="D386" s="105">
        <v>5000</v>
      </c>
      <c r="E386" s="104" t="s">
        <v>1</v>
      </c>
      <c r="F386" s="104">
        <v>200.5</v>
      </c>
      <c r="G386" s="104">
        <v>201</v>
      </c>
      <c r="H386" s="104">
        <v>0</v>
      </c>
      <c r="I386" s="106">
        <v>0</v>
      </c>
      <c r="J386" s="107">
        <f t="shared" ref="J386" si="1062">(IF(E386="SHORT",F386-G386,IF(E386="LONG",G386-F386)))*D386</f>
        <v>2500</v>
      </c>
      <c r="K386" s="108">
        <v>0</v>
      </c>
      <c r="L386" s="108">
        <v>0</v>
      </c>
      <c r="M386" s="108">
        <f t="shared" ref="M386" si="1063">(K386+J386+L386)/D386</f>
        <v>0.5</v>
      </c>
      <c r="N386" s="109">
        <f t="shared" ref="N386" si="1064">M386*D386</f>
        <v>2500</v>
      </c>
    </row>
    <row r="387" spans="1:14" s="79" customFormat="1" ht="13.5" customHeight="1">
      <c r="A387" s="103">
        <v>43640</v>
      </c>
      <c r="B387" s="104" t="s">
        <v>31</v>
      </c>
      <c r="C387" s="104" t="s">
        <v>53</v>
      </c>
      <c r="D387" s="105">
        <v>100</v>
      </c>
      <c r="E387" s="104" t="s">
        <v>2</v>
      </c>
      <c r="F387" s="104">
        <v>4015</v>
      </c>
      <c r="G387" s="104">
        <v>3990</v>
      </c>
      <c r="H387" s="104">
        <v>0</v>
      </c>
      <c r="I387" s="106">
        <v>0</v>
      </c>
      <c r="J387" s="107">
        <f t="shared" ref="J387" si="1065">(IF(E387="SHORT",F387-G387,IF(E387="LONG",G387-F387)))*D387</f>
        <v>2500</v>
      </c>
      <c r="K387" s="108">
        <v>0</v>
      </c>
      <c r="L387" s="108">
        <v>0</v>
      </c>
      <c r="M387" s="108">
        <f t="shared" ref="M387" si="1066">(K387+J387+L387)/D387</f>
        <v>25</v>
      </c>
      <c r="N387" s="109">
        <f t="shared" ref="N387" si="1067">M387*D387</f>
        <v>2500</v>
      </c>
    </row>
    <row r="388" spans="1:14" s="79" customFormat="1" ht="13.5" customHeight="1">
      <c r="A388" s="103">
        <v>43640</v>
      </c>
      <c r="B388" s="104" t="s">
        <v>0</v>
      </c>
      <c r="C388" s="104" t="s">
        <v>56</v>
      </c>
      <c r="D388" s="105">
        <v>100</v>
      </c>
      <c r="E388" s="104" t="s">
        <v>1</v>
      </c>
      <c r="F388" s="104">
        <v>34310</v>
      </c>
      <c r="G388" s="104">
        <v>34360</v>
      </c>
      <c r="H388" s="104">
        <v>0</v>
      </c>
      <c r="I388" s="106">
        <v>0</v>
      </c>
      <c r="J388" s="107">
        <f t="shared" ref="J388" si="1068">(IF(E388="SHORT",F388-G388,IF(E388="LONG",G388-F388)))*D388</f>
        <v>5000</v>
      </c>
      <c r="K388" s="108">
        <v>0</v>
      </c>
      <c r="L388" s="108">
        <v>0</v>
      </c>
      <c r="M388" s="108">
        <f t="shared" ref="M388" si="1069">(K388+J388+L388)/D388</f>
        <v>50</v>
      </c>
      <c r="N388" s="109">
        <f t="shared" ref="N388" si="1070">M388*D388</f>
        <v>5000</v>
      </c>
    </row>
    <row r="389" spans="1:14" s="79" customFormat="1" ht="13.5" customHeight="1">
      <c r="A389" s="103">
        <v>43637</v>
      </c>
      <c r="B389" s="104" t="s">
        <v>6</v>
      </c>
      <c r="C389" s="104" t="s">
        <v>55</v>
      </c>
      <c r="D389" s="105">
        <v>5000</v>
      </c>
      <c r="E389" s="104" t="s">
        <v>1</v>
      </c>
      <c r="F389" s="104">
        <v>154</v>
      </c>
      <c r="G389" s="104">
        <v>153.25</v>
      </c>
      <c r="H389" s="104">
        <v>0</v>
      </c>
      <c r="I389" s="106">
        <v>0</v>
      </c>
      <c r="J389" s="107">
        <f t="shared" ref="J389" si="1071">(IF(E389="SHORT",F389-G389,IF(E389="LONG",G389-F389)))*D389</f>
        <v>-3750</v>
      </c>
      <c r="K389" s="108">
        <v>0</v>
      </c>
      <c r="L389" s="108">
        <v>0</v>
      </c>
      <c r="M389" s="108">
        <f t="shared" ref="M389" si="1072">(K389+J389+L389)/D389</f>
        <v>-0.75</v>
      </c>
      <c r="N389" s="109">
        <f t="shared" ref="N389" si="1073">M389*D389</f>
        <v>-3750</v>
      </c>
    </row>
    <row r="390" spans="1:14" s="79" customFormat="1" ht="13.5" customHeight="1">
      <c r="A390" s="103">
        <v>43637</v>
      </c>
      <c r="B390" s="104" t="s">
        <v>31</v>
      </c>
      <c r="C390" s="104" t="s">
        <v>53</v>
      </c>
      <c r="D390" s="105">
        <v>100</v>
      </c>
      <c r="E390" s="104" t="s">
        <v>1</v>
      </c>
      <c r="F390" s="104">
        <v>4000</v>
      </c>
      <c r="G390" s="104">
        <v>4020</v>
      </c>
      <c r="H390" s="104">
        <v>0</v>
      </c>
      <c r="I390" s="106">
        <v>0</v>
      </c>
      <c r="J390" s="107">
        <f t="shared" ref="J390" si="1074">(IF(E390="SHORT",F390-G390,IF(E390="LONG",G390-F390)))*D390</f>
        <v>2000</v>
      </c>
      <c r="K390" s="108">
        <v>0</v>
      </c>
      <c r="L390" s="108">
        <v>0</v>
      </c>
      <c r="M390" s="108">
        <f t="shared" ref="M390" si="1075">(K390+J390+L390)/D390</f>
        <v>20</v>
      </c>
      <c r="N390" s="109">
        <f t="shared" ref="N390" si="1076">M390*D390</f>
        <v>2000</v>
      </c>
    </row>
    <row r="391" spans="1:14" s="79" customFormat="1" ht="13.5" customHeight="1">
      <c r="A391" s="103">
        <v>43636</v>
      </c>
      <c r="B391" s="104" t="s">
        <v>4</v>
      </c>
      <c r="C391" s="104" t="s">
        <v>56</v>
      </c>
      <c r="D391" s="105">
        <v>30</v>
      </c>
      <c r="E391" s="104" t="s">
        <v>1</v>
      </c>
      <c r="F391" s="104">
        <v>38100</v>
      </c>
      <c r="G391" s="104">
        <v>38200</v>
      </c>
      <c r="H391" s="104">
        <v>0</v>
      </c>
      <c r="I391" s="106">
        <v>0</v>
      </c>
      <c r="J391" s="107">
        <f t="shared" ref="J391" si="1077">(IF(E391="SHORT",F391-G391,IF(E391="LONG",G391-F391)))*D391</f>
        <v>3000</v>
      </c>
      <c r="K391" s="108">
        <v>0</v>
      </c>
      <c r="L391" s="108">
        <v>0</v>
      </c>
      <c r="M391" s="108">
        <f t="shared" ref="M391" si="1078">(K391+J391+L391)/D391</f>
        <v>100</v>
      </c>
      <c r="N391" s="109">
        <f t="shared" ref="N391" si="1079">M391*D391</f>
        <v>3000</v>
      </c>
    </row>
    <row r="392" spans="1:14" s="79" customFormat="1" ht="13.5" customHeight="1">
      <c r="A392" s="103">
        <v>43636</v>
      </c>
      <c r="B392" s="104" t="s">
        <v>0</v>
      </c>
      <c r="C392" s="104" t="s">
        <v>56</v>
      </c>
      <c r="D392" s="105">
        <v>100</v>
      </c>
      <c r="E392" s="104" t="s">
        <v>1</v>
      </c>
      <c r="F392" s="104">
        <v>33790</v>
      </c>
      <c r="G392" s="104">
        <v>33840</v>
      </c>
      <c r="H392" s="104">
        <v>0</v>
      </c>
      <c r="I392" s="106">
        <v>0</v>
      </c>
      <c r="J392" s="107">
        <f t="shared" ref="J392" si="1080">(IF(E392="SHORT",F392-G392,IF(E392="LONG",G392-F392)))*D392</f>
        <v>5000</v>
      </c>
      <c r="K392" s="108">
        <v>0</v>
      </c>
      <c r="L392" s="108">
        <v>0</v>
      </c>
      <c r="M392" s="108">
        <f t="shared" ref="M392" si="1081">(K392+J392+L392)/D392</f>
        <v>50</v>
      </c>
      <c r="N392" s="109">
        <f t="shared" ref="N392" si="1082">M392*D392</f>
        <v>5000</v>
      </c>
    </row>
    <row r="393" spans="1:14" s="79" customFormat="1" ht="13.5" customHeight="1">
      <c r="A393" s="103">
        <v>43636</v>
      </c>
      <c r="B393" s="104" t="s">
        <v>9</v>
      </c>
      <c r="C393" s="104" t="s">
        <v>53</v>
      </c>
      <c r="D393" s="105">
        <v>100</v>
      </c>
      <c r="E393" s="104" t="s">
        <v>1</v>
      </c>
      <c r="F393" s="104">
        <v>3880</v>
      </c>
      <c r="G393" s="104">
        <v>3900</v>
      </c>
      <c r="H393" s="104">
        <v>3920</v>
      </c>
      <c r="I393" s="106">
        <v>0</v>
      </c>
      <c r="J393" s="107">
        <f t="shared" ref="J393" si="1083">(IF(E393="SHORT",F393-G393,IF(E393="LONG",G393-F393)))*D393</f>
        <v>2000</v>
      </c>
      <c r="K393" s="108">
        <f>(IF(E393="SHORT",IF(H393="",0,G393-H393),IF(E393="LONG",IF(H393="",0,H393-G393))))*D393</f>
        <v>2000</v>
      </c>
      <c r="L393" s="108">
        <v>0</v>
      </c>
      <c r="M393" s="108">
        <f t="shared" ref="M393" si="1084">(K393+J393+L393)/D393</f>
        <v>40</v>
      </c>
      <c r="N393" s="109">
        <f t="shared" ref="N393" si="1085">M393*D393</f>
        <v>4000</v>
      </c>
    </row>
    <row r="394" spans="1:14" s="79" customFormat="1" ht="13.5" customHeight="1">
      <c r="A394" s="103">
        <v>43635</v>
      </c>
      <c r="B394" s="104" t="s">
        <v>0</v>
      </c>
      <c r="C394" s="104" t="s">
        <v>56</v>
      </c>
      <c r="D394" s="105">
        <v>100</v>
      </c>
      <c r="E394" s="104" t="s">
        <v>1</v>
      </c>
      <c r="F394" s="104">
        <v>33050</v>
      </c>
      <c r="G394" s="104">
        <v>33100</v>
      </c>
      <c r="H394" s="104">
        <v>33150</v>
      </c>
      <c r="I394" s="106">
        <v>0</v>
      </c>
      <c r="J394" s="107">
        <f t="shared" ref="J394" si="1086">(IF(E394="SHORT",F394-G394,IF(E394="LONG",G394-F394)))*D394</f>
        <v>5000</v>
      </c>
      <c r="K394" s="108">
        <f>(IF(E394="SHORT",IF(H394="",0,G394-H394),IF(E394="LONG",IF(H394="",0,H394-G394))))*D394</f>
        <v>5000</v>
      </c>
      <c r="L394" s="108">
        <v>0</v>
      </c>
      <c r="M394" s="108">
        <f t="shared" ref="M394" si="1087">(K394+J394+L394)/D394</f>
        <v>100</v>
      </c>
      <c r="N394" s="109">
        <f t="shared" ref="N394" si="1088">M394*D394</f>
        <v>10000</v>
      </c>
    </row>
    <row r="395" spans="1:14" s="79" customFormat="1" ht="13.5" customHeight="1">
      <c r="A395" s="103">
        <v>43635</v>
      </c>
      <c r="B395" s="104" t="s">
        <v>8</v>
      </c>
      <c r="C395" s="104" t="s">
        <v>56</v>
      </c>
      <c r="D395" s="105">
        <v>30</v>
      </c>
      <c r="E395" s="104" t="s">
        <v>1</v>
      </c>
      <c r="F395" s="104">
        <v>37300</v>
      </c>
      <c r="G395" s="104">
        <v>37480</v>
      </c>
      <c r="H395" s="104">
        <v>37700</v>
      </c>
      <c r="I395" s="106">
        <v>0</v>
      </c>
      <c r="J395" s="107">
        <f t="shared" ref="J395" si="1089">(IF(E395="SHORT",F395-G395,IF(E395="LONG",G395-F395)))*D395</f>
        <v>5400</v>
      </c>
      <c r="K395" s="108">
        <f>(IF(E395="SHORT",IF(H395="",0,G395-H395),IF(E395="LONG",IF(H395="",0,H395-G395))))*D395</f>
        <v>6600</v>
      </c>
      <c r="L395" s="108">
        <v>0</v>
      </c>
      <c r="M395" s="108">
        <f t="shared" ref="M395" si="1090">(K395+J395+L395)/D395</f>
        <v>400</v>
      </c>
      <c r="N395" s="109">
        <f t="shared" ref="N395" si="1091">M395*D395</f>
        <v>12000</v>
      </c>
    </row>
    <row r="396" spans="1:14" s="79" customFormat="1" ht="13.5" customHeight="1">
      <c r="A396" s="103">
        <v>43634</v>
      </c>
      <c r="B396" s="104" t="s">
        <v>92</v>
      </c>
      <c r="C396" s="104" t="s">
        <v>55</v>
      </c>
      <c r="D396" s="105">
        <v>5000</v>
      </c>
      <c r="E396" s="104" t="s">
        <v>1</v>
      </c>
      <c r="F396" s="104">
        <v>205.5</v>
      </c>
      <c r="G396" s="104">
        <v>206</v>
      </c>
      <c r="H396" s="104">
        <v>206.5</v>
      </c>
      <c r="I396" s="106">
        <v>0</v>
      </c>
      <c r="J396" s="107">
        <f t="shared" ref="J396" si="1092">(IF(E396="SHORT",F396-G396,IF(E396="LONG",G396-F396)))*D396</f>
        <v>2500</v>
      </c>
      <c r="K396" s="108">
        <f>(IF(E396="SHORT",IF(H396="",0,G396-H396),IF(E396="LONG",IF(H396="",0,H396-G396))))*D396</f>
        <v>2500</v>
      </c>
      <c r="L396" s="108">
        <v>0</v>
      </c>
      <c r="M396" s="108">
        <f t="shared" ref="M396" si="1093">(K396+J396+L396)/D396</f>
        <v>1</v>
      </c>
      <c r="N396" s="109">
        <f t="shared" ref="N396" si="1094">M396*D396</f>
        <v>5000</v>
      </c>
    </row>
    <row r="397" spans="1:14" s="79" customFormat="1" ht="13.5" customHeight="1">
      <c r="A397" s="103">
        <v>43634</v>
      </c>
      <c r="B397" s="104" t="s">
        <v>9</v>
      </c>
      <c r="C397" s="104" t="s">
        <v>53</v>
      </c>
      <c r="D397" s="105">
        <v>100</v>
      </c>
      <c r="E397" s="104" t="s">
        <v>1</v>
      </c>
      <c r="F397" s="104">
        <v>3655</v>
      </c>
      <c r="G397" s="104">
        <v>3675</v>
      </c>
      <c r="H397" s="104">
        <v>3700</v>
      </c>
      <c r="I397" s="106">
        <v>0</v>
      </c>
      <c r="J397" s="107">
        <f t="shared" ref="J397" si="1095">(IF(E397="SHORT",F397-G397,IF(E397="LONG",G397-F397)))*D397</f>
        <v>2000</v>
      </c>
      <c r="K397" s="108">
        <f>(IF(E397="SHORT",IF(H397="",0,G397-H397),IF(E397="LONG",IF(H397="",0,H397-G397))))*D397</f>
        <v>2500</v>
      </c>
      <c r="L397" s="108">
        <v>0</v>
      </c>
      <c r="M397" s="108">
        <f t="shared" ref="M397" si="1096">(K397+J397+L397)/D397</f>
        <v>45</v>
      </c>
      <c r="N397" s="109">
        <f t="shared" ref="N397" si="1097">M397*D397</f>
        <v>4500</v>
      </c>
    </row>
    <row r="398" spans="1:14" s="79" customFormat="1" ht="13.5" customHeight="1">
      <c r="A398" s="103">
        <v>43634</v>
      </c>
      <c r="B398" s="104" t="s">
        <v>95</v>
      </c>
      <c r="C398" s="104" t="s">
        <v>56</v>
      </c>
      <c r="D398" s="105">
        <v>30</v>
      </c>
      <c r="E398" s="104" t="s">
        <v>1</v>
      </c>
      <c r="F398" s="104">
        <v>33120</v>
      </c>
      <c r="G398" s="104">
        <v>33180</v>
      </c>
      <c r="H398" s="104">
        <v>0</v>
      </c>
      <c r="I398" s="106">
        <v>0</v>
      </c>
      <c r="J398" s="107">
        <f t="shared" ref="J398" si="1098">(IF(E398="SHORT",F398-G398,IF(E398="LONG",G398-F398)))*D398</f>
        <v>1800</v>
      </c>
      <c r="K398" s="108">
        <v>0</v>
      </c>
      <c r="L398" s="108">
        <v>0</v>
      </c>
      <c r="M398" s="108">
        <f t="shared" ref="M398" si="1099">(K398+J398+L398)/D398</f>
        <v>60</v>
      </c>
      <c r="N398" s="109">
        <f t="shared" ref="N398" si="1100">M398*D398</f>
        <v>1800</v>
      </c>
    </row>
    <row r="399" spans="1:14" s="79" customFormat="1" ht="13.5" customHeight="1">
      <c r="A399" s="103">
        <v>43634</v>
      </c>
      <c r="B399" s="104" t="s">
        <v>8</v>
      </c>
      <c r="C399" s="104" t="s">
        <v>56</v>
      </c>
      <c r="D399" s="105">
        <v>30</v>
      </c>
      <c r="E399" s="104" t="s">
        <v>1</v>
      </c>
      <c r="F399" s="104">
        <v>37200</v>
      </c>
      <c r="G399" s="104">
        <v>37350</v>
      </c>
      <c r="H399" s="104">
        <v>0</v>
      </c>
      <c r="I399" s="106">
        <v>0</v>
      </c>
      <c r="J399" s="107">
        <f t="shared" ref="J399" si="1101">(IF(E399="SHORT",F399-G399,IF(E399="LONG",G399-F399)))*D399</f>
        <v>4500</v>
      </c>
      <c r="K399" s="108">
        <v>0</v>
      </c>
      <c r="L399" s="108">
        <v>0</v>
      </c>
      <c r="M399" s="108">
        <f t="shared" ref="M399" si="1102">(K399+J399+L399)/D399</f>
        <v>150</v>
      </c>
      <c r="N399" s="109">
        <f t="shared" ref="N399" si="1103">M399*D399</f>
        <v>4500</v>
      </c>
    </row>
    <row r="400" spans="1:14" s="79" customFormat="1" ht="13.5" customHeight="1">
      <c r="A400" s="103">
        <v>43633</v>
      </c>
      <c r="B400" s="104" t="s">
        <v>9</v>
      </c>
      <c r="C400" s="104" t="s">
        <v>53</v>
      </c>
      <c r="D400" s="105">
        <v>100</v>
      </c>
      <c r="E400" s="104" t="s">
        <v>1</v>
      </c>
      <c r="F400" s="104">
        <v>3655</v>
      </c>
      <c r="G400" s="104">
        <v>3615</v>
      </c>
      <c r="H400" s="104">
        <v>0</v>
      </c>
      <c r="I400" s="106">
        <v>0</v>
      </c>
      <c r="J400" s="107">
        <f t="shared" ref="J400" si="1104">(IF(E400="SHORT",F400-G400,IF(E400="LONG",G400-F400)))*D400</f>
        <v>-4000</v>
      </c>
      <c r="K400" s="108">
        <v>0</v>
      </c>
      <c r="L400" s="108">
        <v>0</v>
      </c>
      <c r="M400" s="108">
        <f t="shared" ref="M400" si="1105">(K400+J400+L400)/D400</f>
        <v>-40</v>
      </c>
      <c r="N400" s="109">
        <f t="shared" ref="N400" si="1106">M400*D400</f>
        <v>-4000</v>
      </c>
    </row>
    <row r="401" spans="1:14" s="79" customFormat="1" ht="13.5" customHeight="1">
      <c r="A401" s="103">
        <v>43633</v>
      </c>
      <c r="B401" s="104" t="s">
        <v>6</v>
      </c>
      <c r="C401" s="104" t="s">
        <v>55</v>
      </c>
      <c r="D401" s="105">
        <v>5000</v>
      </c>
      <c r="E401" s="104" t="s">
        <v>1</v>
      </c>
      <c r="F401" s="104">
        <v>154</v>
      </c>
      <c r="G401" s="104">
        <v>154.5</v>
      </c>
      <c r="H401" s="104">
        <v>0</v>
      </c>
      <c r="I401" s="106">
        <v>0</v>
      </c>
      <c r="J401" s="107">
        <f t="shared" ref="J401" si="1107">(IF(E401="SHORT",F401-G401,IF(E401="LONG",G401-F401)))*D401</f>
        <v>2500</v>
      </c>
      <c r="K401" s="108">
        <v>0</v>
      </c>
      <c r="L401" s="108">
        <v>0</v>
      </c>
      <c r="M401" s="108">
        <f t="shared" ref="M401" si="1108">(K401+J401+L401)/D401</f>
        <v>0.5</v>
      </c>
      <c r="N401" s="109">
        <f t="shared" ref="N401" si="1109">M401*D401</f>
        <v>2500</v>
      </c>
    </row>
    <row r="402" spans="1:14" s="79" customFormat="1" ht="13.5" customHeight="1">
      <c r="A402" s="103">
        <v>43633</v>
      </c>
      <c r="B402" s="104" t="s">
        <v>95</v>
      </c>
      <c r="C402" s="104" t="s">
        <v>56</v>
      </c>
      <c r="D402" s="105">
        <v>100</v>
      </c>
      <c r="E402" s="104" t="s">
        <v>1</v>
      </c>
      <c r="F402" s="104">
        <v>32980</v>
      </c>
      <c r="G402" s="104">
        <v>33050</v>
      </c>
      <c r="H402" s="104">
        <v>0</v>
      </c>
      <c r="I402" s="106">
        <v>0</v>
      </c>
      <c r="J402" s="107">
        <f t="shared" ref="J402" si="1110">(IF(E402="SHORT",F402-G402,IF(E402="LONG",G402-F402)))*D402</f>
        <v>7000</v>
      </c>
      <c r="K402" s="108">
        <v>0</v>
      </c>
      <c r="L402" s="108">
        <v>0</v>
      </c>
      <c r="M402" s="108">
        <f t="shared" ref="M402" si="1111">(K402+J402+L402)/D402</f>
        <v>70</v>
      </c>
      <c r="N402" s="109">
        <f t="shared" ref="N402" si="1112">M402*D402</f>
        <v>7000</v>
      </c>
    </row>
    <row r="403" spans="1:14" s="79" customFormat="1" ht="13.5" customHeight="1">
      <c r="A403" s="103">
        <v>43633</v>
      </c>
      <c r="B403" s="104" t="s">
        <v>4</v>
      </c>
      <c r="C403" s="104" t="s">
        <v>56</v>
      </c>
      <c r="D403" s="105">
        <v>30</v>
      </c>
      <c r="E403" s="104" t="s">
        <v>1</v>
      </c>
      <c r="F403" s="104">
        <v>37070</v>
      </c>
      <c r="G403" s="104">
        <v>37150</v>
      </c>
      <c r="H403" s="104">
        <v>0</v>
      </c>
      <c r="I403" s="106">
        <v>0</v>
      </c>
      <c r="J403" s="107">
        <f t="shared" ref="J403" si="1113">(IF(E403="SHORT",F403-G403,IF(E403="LONG",G403-F403)))*D403</f>
        <v>2400</v>
      </c>
      <c r="K403" s="108">
        <v>0</v>
      </c>
      <c r="L403" s="108">
        <v>0</v>
      </c>
      <c r="M403" s="108">
        <f t="shared" ref="M403" si="1114">(K403+J403+L403)/D403</f>
        <v>80</v>
      </c>
      <c r="N403" s="109">
        <f t="shared" ref="N403" si="1115">M403*D403</f>
        <v>2400</v>
      </c>
    </row>
    <row r="404" spans="1:14" s="79" customFormat="1" ht="13.5" customHeight="1">
      <c r="A404" s="103">
        <v>43630</v>
      </c>
      <c r="B404" s="104" t="s">
        <v>4</v>
      </c>
      <c r="C404" s="104" t="s">
        <v>56</v>
      </c>
      <c r="D404" s="105">
        <v>30</v>
      </c>
      <c r="E404" s="104" t="s">
        <v>1</v>
      </c>
      <c r="F404" s="104">
        <v>37520</v>
      </c>
      <c r="G404" s="104">
        <v>37630</v>
      </c>
      <c r="H404" s="104">
        <v>0</v>
      </c>
      <c r="I404" s="106">
        <v>0</v>
      </c>
      <c r="J404" s="107">
        <f t="shared" ref="J404" si="1116">(IF(E404="SHORT",F404-G404,IF(E404="LONG",G404-F404)))*D404</f>
        <v>3300</v>
      </c>
      <c r="K404" s="108">
        <v>0</v>
      </c>
      <c r="L404" s="108">
        <v>0</v>
      </c>
      <c r="M404" s="108">
        <f t="shared" ref="M404" si="1117">(K404+J404+L404)/D404</f>
        <v>110</v>
      </c>
      <c r="N404" s="109">
        <f t="shared" ref="N404" si="1118">M404*D404</f>
        <v>3300</v>
      </c>
    </row>
    <row r="405" spans="1:14" s="79" customFormat="1" ht="13.5" customHeight="1">
      <c r="A405" s="103">
        <v>43630</v>
      </c>
      <c r="B405" s="104" t="s">
        <v>95</v>
      </c>
      <c r="C405" s="104" t="s">
        <v>56</v>
      </c>
      <c r="D405" s="105">
        <v>100</v>
      </c>
      <c r="E405" s="104" t="s">
        <v>1</v>
      </c>
      <c r="F405" s="104">
        <v>33305</v>
      </c>
      <c r="G405" s="104">
        <v>33230</v>
      </c>
      <c r="H405" s="104">
        <v>0</v>
      </c>
      <c r="I405" s="106">
        <v>0</v>
      </c>
      <c r="J405" s="107">
        <f t="shared" ref="J405" si="1119">(IF(E405="SHORT",F405-G405,IF(E405="LONG",G405-F405)))*D405</f>
        <v>-7500</v>
      </c>
      <c r="K405" s="108">
        <v>0</v>
      </c>
      <c r="L405" s="108">
        <v>0</v>
      </c>
      <c r="M405" s="108">
        <f t="shared" ref="M405" si="1120">(K405+J405+L405)/D405</f>
        <v>-75</v>
      </c>
      <c r="N405" s="109">
        <f t="shared" ref="N405" si="1121">M405*D405</f>
        <v>-7500</v>
      </c>
    </row>
    <row r="406" spans="1:14" s="79" customFormat="1" ht="13.5" customHeight="1">
      <c r="A406" s="103">
        <v>43629</v>
      </c>
      <c r="B406" s="104" t="s">
        <v>96</v>
      </c>
      <c r="C406" s="104" t="s">
        <v>53</v>
      </c>
      <c r="D406" s="105">
        <v>100</v>
      </c>
      <c r="E406" s="104" t="s">
        <v>2</v>
      </c>
      <c r="F406" s="104">
        <v>3660</v>
      </c>
      <c r="G406" s="104">
        <v>3695</v>
      </c>
      <c r="H406" s="104">
        <v>0</v>
      </c>
      <c r="I406" s="106">
        <v>0</v>
      </c>
      <c r="J406" s="107">
        <f t="shared" ref="J406" si="1122">(IF(E406="SHORT",F406-G406,IF(E406="LONG",G406-F406)))*D406</f>
        <v>-3500</v>
      </c>
      <c r="K406" s="108">
        <v>0</v>
      </c>
      <c r="L406" s="108">
        <v>0</v>
      </c>
      <c r="M406" s="108">
        <f t="shared" ref="M406" si="1123">(K406+J406+L406)/D406</f>
        <v>-35</v>
      </c>
      <c r="N406" s="109">
        <f t="shared" ref="N406" si="1124">M406*D406</f>
        <v>-3500</v>
      </c>
    </row>
    <row r="407" spans="1:14" s="79" customFormat="1" ht="13.5" customHeight="1">
      <c r="A407" s="103">
        <v>43629</v>
      </c>
      <c r="B407" s="104" t="s">
        <v>92</v>
      </c>
      <c r="C407" s="104" t="s">
        <v>55</v>
      </c>
      <c r="D407" s="105">
        <v>5000</v>
      </c>
      <c r="E407" s="104" t="s">
        <v>2</v>
      </c>
      <c r="F407" s="104">
        <v>205</v>
      </c>
      <c r="G407" s="104">
        <v>204.5</v>
      </c>
      <c r="H407" s="104">
        <v>0</v>
      </c>
      <c r="I407" s="106">
        <v>0</v>
      </c>
      <c r="J407" s="107">
        <f t="shared" ref="J407" si="1125">(IF(E407="SHORT",F407-G407,IF(E407="LONG",G407-F407)))*D407</f>
        <v>2500</v>
      </c>
      <c r="K407" s="108">
        <v>0</v>
      </c>
      <c r="L407" s="108">
        <v>0</v>
      </c>
      <c r="M407" s="108">
        <f t="shared" ref="M407" si="1126">(K407+J407+L407)/D407</f>
        <v>0.5</v>
      </c>
      <c r="N407" s="109">
        <f t="shared" ref="N407" si="1127">M407*D407</f>
        <v>2500</v>
      </c>
    </row>
    <row r="408" spans="1:14" s="79" customFormat="1" ht="13.5" customHeight="1">
      <c r="A408" s="103">
        <v>43629</v>
      </c>
      <c r="B408" s="104" t="s">
        <v>0</v>
      </c>
      <c r="C408" s="104" t="s">
        <v>56</v>
      </c>
      <c r="D408" s="105">
        <v>100</v>
      </c>
      <c r="E408" s="104" t="s">
        <v>1</v>
      </c>
      <c r="F408" s="104">
        <v>32850</v>
      </c>
      <c r="G408" s="104">
        <v>32900</v>
      </c>
      <c r="H408" s="104">
        <v>0</v>
      </c>
      <c r="I408" s="106">
        <v>0</v>
      </c>
      <c r="J408" s="107">
        <f t="shared" ref="J408" si="1128">(IF(E408="SHORT",F408-G408,IF(E408="LONG",G408-F408)))*D408</f>
        <v>5000</v>
      </c>
      <c r="K408" s="108">
        <v>0</v>
      </c>
      <c r="L408" s="108">
        <v>0</v>
      </c>
      <c r="M408" s="108">
        <f t="shared" ref="M408" si="1129">(K408+J408+L408)/D408</f>
        <v>50</v>
      </c>
      <c r="N408" s="109">
        <f t="shared" ref="N408" si="1130">M408*D408</f>
        <v>5000</v>
      </c>
    </row>
    <row r="409" spans="1:14" s="79" customFormat="1" ht="13.5" customHeight="1">
      <c r="A409" s="103">
        <v>43628</v>
      </c>
      <c r="B409" s="104" t="s">
        <v>115</v>
      </c>
      <c r="C409" s="104" t="s">
        <v>53</v>
      </c>
      <c r="D409" s="105">
        <v>100</v>
      </c>
      <c r="E409" s="104" t="s">
        <v>2</v>
      </c>
      <c r="F409" s="104">
        <v>3605</v>
      </c>
      <c r="G409" s="104">
        <v>3585</v>
      </c>
      <c r="H409" s="104">
        <v>0</v>
      </c>
      <c r="I409" s="106">
        <v>0</v>
      </c>
      <c r="J409" s="107">
        <f t="shared" ref="J409" si="1131">(IF(E409="SHORT",F409-G409,IF(E409="LONG",G409-F409)))*D409</f>
        <v>2000</v>
      </c>
      <c r="K409" s="108">
        <v>0</v>
      </c>
      <c r="L409" s="108">
        <v>0</v>
      </c>
      <c r="M409" s="108">
        <f t="shared" ref="M409" si="1132">(K409+J409+L409)/D409</f>
        <v>20</v>
      </c>
      <c r="N409" s="109">
        <f t="shared" ref="N409" si="1133">M409*D409</f>
        <v>2000</v>
      </c>
    </row>
    <row r="410" spans="1:14" s="79" customFormat="1" ht="13.5" customHeight="1">
      <c r="A410" s="103">
        <v>43628</v>
      </c>
      <c r="B410" s="104" t="s">
        <v>0</v>
      </c>
      <c r="C410" s="104" t="s">
        <v>56</v>
      </c>
      <c r="D410" s="105">
        <v>100</v>
      </c>
      <c r="E410" s="104" t="s">
        <v>1</v>
      </c>
      <c r="F410" s="104">
        <v>32790</v>
      </c>
      <c r="G410" s="104">
        <v>32850</v>
      </c>
      <c r="H410" s="104">
        <v>0</v>
      </c>
      <c r="I410" s="106">
        <v>0</v>
      </c>
      <c r="J410" s="107">
        <f t="shared" ref="J410" si="1134">(IF(E410="SHORT",F410-G410,IF(E410="LONG",G410-F410)))*D410</f>
        <v>6000</v>
      </c>
      <c r="K410" s="108">
        <v>0</v>
      </c>
      <c r="L410" s="108">
        <v>0</v>
      </c>
      <c r="M410" s="108">
        <f t="shared" ref="M410" si="1135">(K410+J410+L410)/D410</f>
        <v>60</v>
      </c>
      <c r="N410" s="109">
        <f t="shared" ref="N410" si="1136">M410*D410</f>
        <v>6000</v>
      </c>
    </row>
    <row r="411" spans="1:14" s="79" customFormat="1" ht="13.5" customHeight="1">
      <c r="A411" s="103">
        <v>43628</v>
      </c>
      <c r="B411" s="104" t="s">
        <v>92</v>
      </c>
      <c r="C411" s="104" t="s">
        <v>55</v>
      </c>
      <c r="D411" s="105">
        <v>5000</v>
      </c>
      <c r="E411" s="104" t="s">
        <v>2</v>
      </c>
      <c r="F411" s="104">
        <v>205.7</v>
      </c>
      <c r="G411" s="104">
        <v>205.2</v>
      </c>
      <c r="H411" s="104">
        <v>0</v>
      </c>
      <c r="I411" s="106">
        <v>0</v>
      </c>
      <c r="J411" s="107">
        <f t="shared" ref="J411:J413" si="1137">(IF(E411="SHORT",F411-G411,IF(E411="LONG",G411-F411)))*D411</f>
        <v>2500</v>
      </c>
      <c r="K411" s="108">
        <v>0</v>
      </c>
      <c r="L411" s="108">
        <v>0</v>
      </c>
      <c r="M411" s="108">
        <f t="shared" ref="M411:M413" si="1138">(K411+J411+L411)/D411</f>
        <v>0.5</v>
      </c>
      <c r="N411" s="109">
        <f t="shared" ref="N411:N413" si="1139">M411*D411</f>
        <v>2500</v>
      </c>
    </row>
    <row r="412" spans="1:14" s="79" customFormat="1" ht="13.5" customHeight="1">
      <c r="A412" s="103">
        <v>43628</v>
      </c>
      <c r="B412" s="104" t="s">
        <v>8</v>
      </c>
      <c r="C412" s="104" t="s">
        <v>56</v>
      </c>
      <c r="D412" s="105">
        <v>30</v>
      </c>
      <c r="E412" s="104" t="s">
        <v>1</v>
      </c>
      <c r="F412" s="104">
        <v>36930</v>
      </c>
      <c r="G412" s="104">
        <v>37100</v>
      </c>
      <c r="H412" s="104">
        <v>0</v>
      </c>
      <c r="I412" s="106">
        <v>0</v>
      </c>
      <c r="J412" s="107">
        <f t="shared" si="1137"/>
        <v>5100</v>
      </c>
      <c r="K412" s="108">
        <v>0</v>
      </c>
      <c r="L412" s="108">
        <v>0</v>
      </c>
      <c r="M412" s="108">
        <f t="shared" si="1138"/>
        <v>170</v>
      </c>
      <c r="N412" s="109">
        <f t="shared" si="1139"/>
        <v>5100</v>
      </c>
    </row>
    <row r="413" spans="1:14" s="79" customFormat="1" ht="13.5" customHeight="1">
      <c r="A413" s="103">
        <v>43627</v>
      </c>
      <c r="B413" s="104" t="s">
        <v>6</v>
      </c>
      <c r="C413" s="104" t="s">
        <v>55</v>
      </c>
      <c r="D413" s="105">
        <v>5000</v>
      </c>
      <c r="E413" s="104" t="s">
        <v>1</v>
      </c>
      <c r="F413" s="104">
        <v>156</v>
      </c>
      <c r="G413" s="104">
        <v>155.30000000000001</v>
      </c>
      <c r="H413" s="104">
        <v>0</v>
      </c>
      <c r="I413" s="106">
        <v>0</v>
      </c>
      <c r="J413" s="107">
        <f t="shared" si="1137"/>
        <v>-3499.9999999999432</v>
      </c>
      <c r="K413" s="108">
        <v>0</v>
      </c>
      <c r="L413" s="108">
        <v>0</v>
      </c>
      <c r="M413" s="108">
        <f t="shared" si="1138"/>
        <v>-0.69999999999998863</v>
      </c>
      <c r="N413" s="109">
        <f t="shared" si="1139"/>
        <v>-3499.9999999999432</v>
      </c>
    </row>
    <row r="414" spans="1:14" s="79" customFormat="1" ht="13.5" customHeight="1">
      <c r="A414" s="103">
        <v>43627</v>
      </c>
      <c r="B414" s="104" t="s">
        <v>115</v>
      </c>
      <c r="C414" s="104" t="s">
        <v>53</v>
      </c>
      <c r="D414" s="105">
        <v>100</v>
      </c>
      <c r="E414" s="104" t="s">
        <v>2</v>
      </c>
      <c r="F414" s="104">
        <v>3745</v>
      </c>
      <c r="G414" s="104">
        <v>3725</v>
      </c>
      <c r="H414" s="104">
        <v>3700</v>
      </c>
      <c r="I414" s="106">
        <v>0</v>
      </c>
      <c r="J414" s="107">
        <f t="shared" ref="J414" si="1140">(IF(E414="SHORT",F414-G414,IF(E414="LONG",G414-F414)))*D414</f>
        <v>2000</v>
      </c>
      <c r="K414" s="108">
        <f>(IF(E414="SHORT",IF(H414="",0,G414-H414),IF(E414="LONG",IF(H414="",0,H414-G414))))*D414</f>
        <v>2500</v>
      </c>
      <c r="L414" s="108">
        <v>0</v>
      </c>
      <c r="M414" s="108">
        <f t="shared" ref="M414" si="1141">(K414+J414+L414)/D414</f>
        <v>45</v>
      </c>
      <c r="N414" s="109">
        <f t="shared" ref="N414" si="1142">M414*D414</f>
        <v>4500</v>
      </c>
    </row>
    <row r="415" spans="1:14" s="79" customFormat="1" ht="13.5" customHeight="1">
      <c r="A415" s="103">
        <v>43627</v>
      </c>
      <c r="B415" s="104" t="s">
        <v>0</v>
      </c>
      <c r="C415" s="104" t="s">
        <v>56</v>
      </c>
      <c r="D415" s="105">
        <v>100</v>
      </c>
      <c r="E415" s="104" t="s">
        <v>2</v>
      </c>
      <c r="F415" s="104">
        <v>32530</v>
      </c>
      <c r="G415" s="104">
        <v>32600</v>
      </c>
      <c r="H415" s="104">
        <v>0</v>
      </c>
      <c r="I415" s="106">
        <v>0</v>
      </c>
      <c r="J415" s="107">
        <f t="shared" ref="J415" si="1143">(IF(E415="SHORT",F415-G415,IF(E415="LONG",G415-F415)))*D415</f>
        <v>-7000</v>
      </c>
      <c r="K415" s="108">
        <v>0</v>
      </c>
      <c r="L415" s="108">
        <v>0</v>
      </c>
      <c r="M415" s="108">
        <f t="shared" ref="M415" si="1144">(K415+J415+L415)/D415</f>
        <v>-70</v>
      </c>
      <c r="N415" s="109">
        <f t="shared" ref="N415" si="1145">M415*D415</f>
        <v>-7000</v>
      </c>
    </row>
    <row r="416" spans="1:14" s="79" customFormat="1" ht="13.5" customHeight="1">
      <c r="A416" s="103">
        <v>43627</v>
      </c>
      <c r="B416" s="104" t="s">
        <v>8</v>
      </c>
      <c r="C416" s="104" t="s">
        <v>56</v>
      </c>
      <c r="D416" s="105">
        <v>30</v>
      </c>
      <c r="E416" s="104" t="s">
        <v>2</v>
      </c>
      <c r="F416" s="104">
        <v>36530</v>
      </c>
      <c r="G416" s="104">
        <v>36800</v>
      </c>
      <c r="H416" s="104">
        <v>0</v>
      </c>
      <c r="I416" s="106">
        <v>0</v>
      </c>
      <c r="J416" s="107">
        <f t="shared" ref="J416:J417" si="1146">(IF(E416="SHORT",F416-G416,IF(E416="LONG",G416-F416)))*D416</f>
        <v>-8100</v>
      </c>
      <c r="K416" s="108">
        <v>0</v>
      </c>
      <c r="L416" s="108">
        <v>0</v>
      </c>
      <c r="M416" s="108">
        <f t="shared" ref="M416" si="1147">(K416+J416+L416)/D416</f>
        <v>-270</v>
      </c>
      <c r="N416" s="109">
        <f t="shared" ref="N416" si="1148">M416*D416</f>
        <v>-8100</v>
      </c>
    </row>
    <row r="417" spans="1:14" s="79" customFormat="1" ht="13.5" customHeight="1">
      <c r="A417" s="103">
        <v>43626</v>
      </c>
      <c r="B417" s="104" t="s">
        <v>95</v>
      </c>
      <c r="C417" s="104" t="s">
        <v>56</v>
      </c>
      <c r="D417" s="105">
        <v>100</v>
      </c>
      <c r="E417" s="104" t="s">
        <v>1</v>
      </c>
      <c r="F417" s="104">
        <v>32680</v>
      </c>
      <c r="G417" s="104">
        <v>32730</v>
      </c>
      <c r="H417" s="104">
        <v>0</v>
      </c>
      <c r="I417" s="106">
        <v>0</v>
      </c>
      <c r="J417" s="107">
        <f t="shared" si="1146"/>
        <v>5000</v>
      </c>
      <c r="K417" s="108">
        <v>0</v>
      </c>
      <c r="L417" s="108">
        <v>0</v>
      </c>
      <c r="M417" s="108">
        <f t="shared" ref="M417" si="1149">(K417+J417+L417)/D417</f>
        <v>50</v>
      </c>
      <c r="N417" s="109">
        <f t="shared" ref="N417" si="1150">M417*D417</f>
        <v>5000</v>
      </c>
    </row>
    <row r="418" spans="1:14" s="79" customFormat="1" ht="13.5" customHeight="1">
      <c r="A418" s="103">
        <v>43626</v>
      </c>
      <c r="B418" s="104" t="s">
        <v>8</v>
      </c>
      <c r="C418" s="104" t="s">
        <v>56</v>
      </c>
      <c r="D418" s="105">
        <v>30</v>
      </c>
      <c r="E418" s="104" t="s">
        <v>1</v>
      </c>
      <c r="F418" s="104">
        <v>36870</v>
      </c>
      <c r="G418" s="104">
        <v>37000</v>
      </c>
      <c r="H418" s="104">
        <v>0</v>
      </c>
      <c r="I418" s="106">
        <v>0</v>
      </c>
      <c r="J418" s="107">
        <f t="shared" ref="J418" si="1151">(IF(E418="SHORT",F418-G418,IF(E418="LONG",G418-F418)))*D418</f>
        <v>3900</v>
      </c>
      <c r="K418" s="108">
        <v>0</v>
      </c>
      <c r="L418" s="108">
        <v>0</v>
      </c>
      <c r="M418" s="108">
        <f t="shared" ref="M418" si="1152">(K418+J418+L418)/D418</f>
        <v>130</v>
      </c>
      <c r="N418" s="109">
        <f t="shared" ref="N418" si="1153">M418*D418</f>
        <v>3900</v>
      </c>
    </row>
    <row r="419" spans="1:14" s="79" customFormat="1" ht="13.5" customHeight="1">
      <c r="A419" s="103">
        <v>43626</v>
      </c>
      <c r="B419" s="104" t="s">
        <v>115</v>
      </c>
      <c r="C419" s="104" t="s">
        <v>53</v>
      </c>
      <c r="D419" s="105">
        <v>100</v>
      </c>
      <c r="E419" s="104" t="s">
        <v>1</v>
      </c>
      <c r="F419" s="104">
        <v>3765</v>
      </c>
      <c r="G419" s="104">
        <v>3785</v>
      </c>
      <c r="H419" s="104">
        <v>0</v>
      </c>
      <c r="I419" s="106">
        <v>0</v>
      </c>
      <c r="J419" s="107">
        <f t="shared" ref="J419" si="1154">(IF(E419="SHORT",F419-G419,IF(E419="LONG",G419-F419)))*D419</f>
        <v>2000</v>
      </c>
      <c r="K419" s="108">
        <v>0</v>
      </c>
      <c r="L419" s="108">
        <v>0</v>
      </c>
      <c r="M419" s="108">
        <f t="shared" ref="M419" si="1155">(K419+J419+L419)/D419</f>
        <v>20</v>
      </c>
      <c r="N419" s="109">
        <f t="shared" ref="N419" si="1156">M419*D419</f>
        <v>2000</v>
      </c>
    </row>
    <row r="420" spans="1:14" s="79" customFormat="1" ht="13.5" customHeight="1">
      <c r="A420" s="103">
        <v>43623</v>
      </c>
      <c r="B420" s="104" t="s">
        <v>92</v>
      </c>
      <c r="C420" s="104" t="s">
        <v>56</v>
      </c>
      <c r="D420" s="105">
        <v>5000</v>
      </c>
      <c r="E420" s="104" t="s">
        <v>2</v>
      </c>
      <c r="F420" s="104">
        <v>203.85</v>
      </c>
      <c r="G420" s="104">
        <v>203.25</v>
      </c>
      <c r="H420" s="104">
        <v>0</v>
      </c>
      <c r="I420" s="106">
        <v>0</v>
      </c>
      <c r="J420" s="107">
        <f t="shared" ref="J420" si="1157">(IF(E420="SHORT",F420-G420,IF(E420="LONG",G420-F420)))*D420</f>
        <v>2999.9999999999718</v>
      </c>
      <c r="K420" s="108">
        <v>0</v>
      </c>
      <c r="L420" s="108">
        <v>0</v>
      </c>
      <c r="M420" s="108">
        <f t="shared" ref="M420" si="1158">(K420+J420+L420)/D420</f>
        <v>0.59999999999999432</v>
      </c>
      <c r="N420" s="109">
        <f t="shared" ref="N420" si="1159">M420*D420</f>
        <v>2999.9999999999718</v>
      </c>
    </row>
    <row r="421" spans="1:14" s="79" customFormat="1" ht="13.5" customHeight="1">
      <c r="A421" s="103">
        <v>43623</v>
      </c>
      <c r="B421" s="104" t="s">
        <v>8</v>
      </c>
      <c r="C421" s="104" t="s">
        <v>56</v>
      </c>
      <c r="D421" s="105">
        <v>30</v>
      </c>
      <c r="E421" s="104" t="s">
        <v>1</v>
      </c>
      <c r="F421" s="104">
        <v>37100</v>
      </c>
      <c r="G421" s="104">
        <v>37250</v>
      </c>
      <c r="H421" s="104">
        <v>0</v>
      </c>
      <c r="I421" s="106">
        <v>0</v>
      </c>
      <c r="J421" s="107">
        <f t="shared" ref="J421" si="1160">(IF(E421="SHORT",F421-G421,IF(E421="LONG",G421-F421)))*D421</f>
        <v>4500</v>
      </c>
      <c r="K421" s="108">
        <v>0</v>
      </c>
      <c r="L421" s="108">
        <v>0</v>
      </c>
      <c r="M421" s="108">
        <f t="shared" ref="M421" si="1161">(K421+J421+L421)/D421</f>
        <v>150</v>
      </c>
      <c r="N421" s="109">
        <f t="shared" ref="N421" si="1162">M421*D421</f>
        <v>4500</v>
      </c>
    </row>
    <row r="422" spans="1:14" s="79" customFormat="1" ht="13.5" customHeight="1">
      <c r="A422" s="103">
        <v>43622</v>
      </c>
      <c r="B422" s="104" t="s">
        <v>92</v>
      </c>
      <c r="C422" s="104" t="s">
        <v>55</v>
      </c>
      <c r="D422" s="105">
        <v>5000</v>
      </c>
      <c r="E422" s="104" t="s">
        <v>2</v>
      </c>
      <c r="F422" s="104">
        <v>203.85</v>
      </c>
      <c r="G422" s="104">
        <v>203.3</v>
      </c>
      <c r="H422" s="104">
        <v>0</v>
      </c>
      <c r="I422" s="106">
        <v>0</v>
      </c>
      <c r="J422" s="107">
        <f t="shared" ref="J422" si="1163">(IF(E422="SHORT",F422-G422,IF(E422="LONG",G422-F422)))*D422</f>
        <v>2749.9999999999145</v>
      </c>
      <c r="K422" s="108">
        <v>0</v>
      </c>
      <c r="L422" s="108">
        <v>0</v>
      </c>
      <c r="M422" s="108">
        <f t="shared" ref="M422" si="1164">(K422+J422+L422)/D422</f>
        <v>0.54999999999998295</v>
      </c>
      <c r="N422" s="109">
        <f t="shared" ref="N422" si="1165">M422*D422</f>
        <v>2749.9999999999145</v>
      </c>
    </row>
    <row r="423" spans="1:14" s="79" customFormat="1" ht="13.5" customHeight="1">
      <c r="A423" s="103">
        <v>43622</v>
      </c>
      <c r="B423" s="104" t="s">
        <v>96</v>
      </c>
      <c r="C423" s="104" t="s">
        <v>53</v>
      </c>
      <c r="D423" s="105">
        <v>100</v>
      </c>
      <c r="E423" s="104" t="s">
        <v>2</v>
      </c>
      <c r="F423" s="104">
        <v>3600</v>
      </c>
      <c r="G423" s="104">
        <v>3580</v>
      </c>
      <c r="H423" s="104">
        <v>0</v>
      </c>
      <c r="I423" s="106">
        <v>0</v>
      </c>
      <c r="J423" s="107">
        <f t="shared" ref="J423" si="1166">(IF(E423="SHORT",F423-G423,IF(E423="LONG",G423-F423)))*D423</f>
        <v>2000</v>
      </c>
      <c r="K423" s="108">
        <v>0</v>
      </c>
      <c r="L423" s="108">
        <v>0</v>
      </c>
      <c r="M423" s="108">
        <f t="shared" ref="M423" si="1167">(K423+J423+L423)/D423</f>
        <v>20</v>
      </c>
      <c r="N423" s="109">
        <f t="shared" ref="N423" si="1168">M423*D423</f>
        <v>2000</v>
      </c>
    </row>
    <row r="424" spans="1:14" s="79" customFormat="1" ht="13.5" customHeight="1">
      <c r="A424" s="103">
        <v>43622</v>
      </c>
      <c r="B424" s="104" t="s">
        <v>8</v>
      </c>
      <c r="C424" s="104" t="s">
        <v>56</v>
      </c>
      <c r="D424" s="105">
        <v>30</v>
      </c>
      <c r="E424" s="104" t="s">
        <v>1</v>
      </c>
      <c r="F424" s="104">
        <v>36900</v>
      </c>
      <c r="G424" s="104">
        <v>37030</v>
      </c>
      <c r="H424" s="104">
        <v>0</v>
      </c>
      <c r="I424" s="106">
        <v>0</v>
      </c>
      <c r="J424" s="107">
        <f t="shared" ref="J424" si="1169">(IF(E424="SHORT",F424-G424,IF(E424="LONG",G424-F424)))*D424</f>
        <v>3900</v>
      </c>
      <c r="K424" s="108">
        <v>0</v>
      </c>
      <c r="L424" s="108">
        <v>0</v>
      </c>
      <c r="M424" s="108">
        <f t="shared" ref="M424" si="1170">(K424+J424+L424)/D424</f>
        <v>130</v>
      </c>
      <c r="N424" s="109">
        <f t="shared" ref="N424" si="1171">M424*D424</f>
        <v>3900</v>
      </c>
    </row>
    <row r="425" spans="1:14" s="79" customFormat="1" ht="13.5" customHeight="1">
      <c r="A425" s="103">
        <v>43620</v>
      </c>
      <c r="B425" s="104" t="s">
        <v>96</v>
      </c>
      <c r="C425" s="104" t="s">
        <v>53</v>
      </c>
      <c r="D425" s="105">
        <v>100</v>
      </c>
      <c r="E425" s="104" t="s">
        <v>2</v>
      </c>
      <c r="F425" s="104">
        <v>3680</v>
      </c>
      <c r="G425" s="104">
        <v>3660</v>
      </c>
      <c r="H425" s="104">
        <v>3640</v>
      </c>
      <c r="I425" s="106">
        <v>0</v>
      </c>
      <c r="J425" s="107">
        <f t="shared" ref="J425" si="1172">(IF(E425="SHORT",F425-G425,IF(E425="LONG",G425-F425)))*D425</f>
        <v>2000</v>
      </c>
      <c r="K425" s="108">
        <f>(IF(E425="SHORT",IF(H425="",0,G425-H425),IF(E425="LONG",IF(H425="",0,H425-G425))))*D425</f>
        <v>2000</v>
      </c>
      <c r="L425" s="108">
        <v>0</v>
      </c>
      <c r="M425" s="108">
        <f t="shared" ref="M425" si="1173">(K425+J425+L425)/D425</f>
        <v>40</v>
      </c>
      <c r="N425" s="109">
        <f t="shared" ref="N425" si="1174">M425*D425</f>
        <v>4000</v>
      </c>
    </row>
    <row r="426" spans="1:14" s="79" customFormat="1" ht="13.5" customHeight="1">
      <c r="A426" s="103">
        <v>43620</v>
      </c>
      <c r="B426" s="104" t="s">
        <v>6</v>
      </c>
      <c r="C426" s="104" t="s">
        <v>55</v>
      </c>
      <c r="D426" s="105">
        <v>5000</v>
      </c>
      <c r="E426" s="104" t="s">
        <v>1</v>
      </c>
      <c r="F426" s="104">
        <v>149.75</v>
      </c>
      <c r="G426" s="104">
        <v>150.25</v>
      </c>
      <c r="H426" s="104">
        <v>0</v>
      </c>
      <c r="I426" s="106">
        <v>0</v>
      </c>
      <c r="J426" s="107">
        <f t="shared" ref="J426" si="1175">(IF(E426="SHORT",F426-G426,IF(E426="LONG",G426-F426)))*D426</f>
        <v>2500</v>
      </c>
      <c r="K426" s="108">
        <v>0</v>
      </c>
      <c r="L426" s="108">
        <v>0</v>
      </c>
      <c r="M426" s="108">
        <f t="shared" ref="M426" si="1176">(K426+J426+L426)/D426</f>
        <v>0.5</v>
      </c>
      <c r="N426" s="109">
        <f t="shared" ref="N426" si="1177">M426*D426</f>
        <v>2500</v>
      </c>
    </row>
    <row r="427" spans="1:14" s="79" customFormat="1" ht="13.5" customHeight="1">
      <c r="A427" s="103">
        <v>43619</v>
      </c>
      <c r="B427" s="104" t="s">
        <v>92</v>
      </c>
      <c r="C427" s="104" t="s">
        <v>55</v>
      </c>
      <c r="D427" s="105">
        <v>5000</v>
      </c>
      <c r="E427" s="104" t="s">
        <v>2</v>
      </c>
      <c r="F427" s="104">
        <v>203.5</v>
      </c>
      <c r="G427" s="104">
        <v>203</v>
      </c>
      <c r="H427" s="104">
        <v>202.5</v>
      </c>
      <c r="I427" s="106">
        <v>0</v>
      </c>
      <c r="J427" s="107">
        <f t="shared" ref="J427" si="1178">(IF(E427="SHORT",F427-G427,IF(E427="LONG",G427-F427)))*D427</f>
        <v>2500</v>
      </c>
      <c r="K427" s="108">
        <f>(IF(E427="SHORT",IF(H427="",0,G427-H427),IF(E427="LONG",IF(H427="",0,H427-G427))))*D427</f>
        <v>2500</v>
      </c>
      <c r="L427" s="108">
        <v>0</v>
      </c>
      <c r="M427" s="108">
        <f t="shared" ref="M427" si="1179">(K427+J427+L427)/D427</f>
        <v>1</v>
      </c>
      <c r="N427" s="109">
        <f t="shared" ref="N427" si="1180">M427*D427</f>
        <v>5000</v>
      </c>
    </row>
    <row r="428" spans="1:14" s="79" customFormat="1" ht="13.5" customHeight="1">
      <c r="A428" s="103">
        <v>43619</v>
      </c>
      <c r="B428" s="104" t="s">
        <v>96</v>
      </c>
      <c r="C428" s="104" t="s">
        <v>53</v>
      </c>
      <c r="D428" s="105">
        <v>100</v>
      </c>
      <c r="E428" s="104" t="s">
        <v>2</v>
      </c>
      <c r="F428" s="104">
        <v>3748</v>
      </c>
      <c r="G428" s="104">
        <v>3730</v>
      </c>
      <c r="H428" s="104">
        <v>3700</v>
      </c>
      <c r="I428" s="106">
        <v>0</v>
      </c>
      <c r="J428" s="107">
        <f t="shared" ref="J428" si="1181">(IF(E428="SHORT",F428-G428,IF(E428="LONG",G428-F428)))*D428</f>
        <v>1800</v>
      </c>
      <c r="K428" s="108">
        <f>(IF(E428="SHORT",IF(H428="",0,G428-H428),IF(E428="LONG",IF(H428="",0,H428-G428))))*D428</f>
        <v>3000</v>
      </c>
      <c r="L428" s="108">
        <v>0</v>
      </c>
      <c r="M428" s="108">
        <f t="shared" ref="M428" si="1182">(K428+J428+L428)/D428</f>
        <v>48</v>
      </c>
      <c r="N428" s="109">
        <f t="shared" ref="N428" si="1183">M428*D428</f>
        <v>4800</v>
      </c>
    </row>
    <row r="429" spans="1:14" s="79" customFormat="1" ht="13.5" customHeight="1">
      <c r="A429" s="103">
        <v>43619</v>
      </c>
      <c r="B429" s="104" t="s">
        <v>95</v>
      </c>
      <c r="C429" s="104" t="s">
        <v>56</v>
      </c>
      <c r="D429" s="105">
        <v>100</v>
      </c>
      <c r="E429" s="104" t="s">
        <v>1</v>
      </c>
      <c r="F429" s="104">
        <v>32200</v>
      </c>
      <c r="G429" s="104">
        <v>32250</v>
      </c>
      <c r="H429" s="104">
        <v>0</v>
      </c>
      <c r="I429" s="106">
        <v>0</v>
      </c>
      <c r="J429" s="107">
        <f t="shared" ref="J429" si="1184">(IF(E429="SHORT",F429-G429,IF(E429="LONG",G429-F429)))*D429</f>
        <v>5000</v>
      </c>
      <c r="K429" s="108">
        <v>0</v>
      </c>
      <c r="L429" s="108">
        <v>0</v>
      </c>
      <c r="M429" s="108">
        <f t="shared" ref="M429" si="1185">(K429+J429+L429)/D429</f>
        <v>50</v>
      </c>
      <c r="N429" s="109">
        <f t="shared" ref="N429" si="1186">M429*D429</f>
        <v>5000</v>
      </c>
    </row>
    <row r="430" spans="1:14" s="79" customFormat="1" ht="13.5" customHeight="1">
      <c r="A430" s="103">
        <v>43619</v>
      </c>
      <c r="B430" s="104" t="s">
        <v>8</v>
      </c>
      <c r="C430" s="104" t="s">
        <v>56</v>
      </c>
      <c r="D430" s="105">
        <v>30</v>
      </c>
      <c r="E430" s="104" t="s">
        <v>1</v>
      </c>
      <c r="F430" s="104">
        <v>36500</v>
      </c>
      <c r="G430" s="104">
        <v>36630</v>
      </c>
      <c r="H430" s="104">
        <v>36800</v>
      </c>
      <c r="I430" s="106">
        <v>0</v>
      </c>
      <c r="J430" s="107">
        <f t="shared" ref="J430" si="1187">(IF(E430="SHORT",F430-G430,IF(E430="LONG",G430-F430)))*D430</f>
        <v>3900</v>
      </c>
      <c r="K430" s="108">
        <f>(IF(E430="SHORT",IF(H430="",0,G430-H430),IF(E430="LONG",IF(H430="",0,H430-G430))))*D430</f>
        <v>5100</v>
      </c>
      <c r="L430" s="108">
        <v>0</v>
      </c>
      <c r="M430" s="108">
        <f t="shared" ref="M430" si="1188">(K430+J430+L430)/D430</f>
        <v>300</v>
      </c>
      <c r="N430" s="109">
        <f t="shared" ref="N430" si="1189">M430*D430</f>
        <v>9000</v>
      </c>
    </row>
    <row r="431" spans="1:14" s="79" customFormat="1" ht="13.5" customHeight="1">
      <c r="A431" s="110"/>
      <c r="B431" s="111"/>
      <c r="C431" s="111"/>
      <c r="D431" s="112"/>
      <c r="E431" s="111"/>
      <c r="F431" s="111"/>
      <c r="G431" s="111"/>
      <c r="H431" s="111"/>
      <c r="I431" s="130" t="s">
        <v>97</v>
      </c>
      <c r="J431" s="131">
        <f>SUM(J7:J430)</f>
        <v>2799039.9999999991</v>
      </c>
      <c r="K431" s="131"/>
      <c r="L431" s="131"/>
      <c r="M431" s="131" t="s">
        <v>22</v>
      </c>
      <c r="N431" s="131">
        <f>SUM(N7:N430)</f>
        <v>4225839.9999999991</v>
      </c>
    </row>
    <row r="432" spans="1:14" s="79" customFormat="1" ht="13.5" customHeight="1">
      <c r="A432" s="110"/>
      <c r="B432" s="111"/>
      <c r="C432" s="111"/>
      <c r="D432" s="112"/>
      <c r="E432" s="111"/>
      <c r="F432" s="111"/>
      <c r="G432" s="132">
        <v>43586</v>
      </c>
      <c r="H432" s="111"/>
      <c r="I432" s="113"/>
      <c r="J432" s="114"/>
      <c r="K432" s="115"/>
      <c r="L432" s="115"/>
      <c r="M432" s="115"/>
      <c r="N432" s="116"/>
    </row>
    <row r="433" spans="1:14" s="79" customFormat="1" ht="13.5" customHeight="1">
      <c r="A433" s="103">
        <v>43616</v>
      </c>
      <c r="B433" s="104" t="s">
        <v>9</v>
      </c>
      <c r="C433" s="104" t="s">
        <v>53</v>
      </c>
      <c r="D433" s="105">
        <v>100</v>
      </c>
      <c r="E433" s="104" t="s">
        <v>2</v>
      </c>
      <c r="F433" s="104">
        <v>3885</v>
      </c>
      <c r="G433" s="104">
        <v>3865</v>
      </c>
      <c r="H433" s="104">
        <v>3845</v>
      </c>
      <c r="I433" s="106">
        <v>0</v>
      </c>
      <c r="J433" s="107">
        <f t="shared" ref="J433" si="1190">(IF(E433="SHORT",F433-G433,IF(E433="LONG",G433-F433)))*D433</f>
        <v>2000</v>
      </c>
      <c r="K433" s="108">
        <f>(IF(E433="SHORT",IF(H433="",0,G433-H433),IF(E433="LONG",IF(H433="",0,H433-G433))))*D433</f>
        <v>2000</v>
      </c>
      <c r="L433" s="108">
        <v>0</v>
      </c>
      <c r="M433" s="108">
        <f t="shared" ref="M433" si="1191">(K433+J433+L433)/D433</f>
        <v>40</v>
      </c>
      <c r="N433" s="109">
        <f t="shared" ref="N433" si="1192">M433*D433</f>
        <v>4000</v>
      </c>
    </row>
    <row r="434" spans="1:14" s="79" customFormat="1" ht="13.5" customHeight="1">
      <c r="A434" s="103">
        <v>43616</v>
      </c>
      <c r="B434" s="104" t="s">
        <v>5</v>
      </c>
      <c r="C434" s="104" t="s">
        <v>55</v>
      </c>
      <c r="D434" s="105">
        <v>5000</v>
      </c>
      <c r="E434" s="104" t="s">
        <v>1</v>
      </c>
      <c r="F434" s="104">
        <v>208.3</v>
      </c>
      <c r="G434" s="104">
        <v>208.75</v>
      </c>
      <c r="H434" s="104">
        <v>209.5</v>
      </c>
      <c r="I434" s="106">
        <v>0</v>
      </c>
      <c r="J434" s="107">
        <f t="shared" ref="J434" si="1193">(IF(E434="SHORT",F434-G434,IF(E434="LONG",G434-F434)))*D434</f>
        <v>2249.9999999999432</v>
      </c>
      <c r="K434" s="108">
        <f>(IF(E434="SHORT",IF(H434="",0,G434-H434),IF(E434="LONG",IF(H434="",0,H434-G434))))*D434</f>
        <v>3750</v>
      </c>
      <c r="L434" s="108">
        <v>0</v>
      </c>
      <c r="M434" s="108">
        <f t="shared" ref="M434" si="1194">(K434+J434+L434)/D434</f>
        <v>1.1999999999999886</v>
      </c>
      <c r="N434" s="109">
        <f t="shared" ref="N434" si="1195">M434*D434</f>
        <v>5999.9999999999436</v>
      </c>
    </row>
    <row r="435" spans="1:14" s="79" customFormat="1" ht="13.5" customHeight="1">
      <c r="A435" s="103">
        <v>43615</v>
      </c>
      <c r="B435" s="104" t="s">
        <v>5</v>
      </c>
      <c r="C435" s="104" t="s">
        <v>55</v>
      </c>
      <c r="D435" s="105">
        <v>5000</v>
      </c>
      <c r="E435" s="104" t="s">
        <v>1</v>
      </c>
      <c r="F435" s="104">
        <v>210.5</v>
      </c>
      <c r="G435" s="104">
        <v>211</v>
      </c>
      <c r="H435" s="104">
        <v>0</v>
      </c>
      <c r="I435" s="106">
        <v>0</v>
      </c>
      <c r="J435" s="107">
        <f t="shared" ref="J435" si="1196">(IF(E435="SHORT",F435-G435,IF(E435="LONG",G435-F435)))*D435</f>
        <v>2500</v>
      </c>
      <c r="K435" s="108">
        <v>0</v>
      </c>
      <c r="L435" s="108">
        <v>0</v>
      </c>
      <c r="M435" s="108">
        <f t="shared" ref="M435" si="1197">(K435+J435+L435)/D435</f>
        <v>0.5</v>
      </c>
      <c r="N435" s="109">
        <f t="shared" ref="N435" si="1198">M435*D435</f>
        <v>2500</v>
      </c>
    </row>
    <row r="436" spans="1:14" s="79" customFormat="1" ht="13.5" customHeight="1">
      <c r="A436" s="103">
        <v>43615</v>
      </c>
      <c r="B436" s="104" t="s">
        <v>4</v>
      </c>
      <c r="C436" s="104" t="s">
        <v>56</v>
      </c>
      <c r="D436" s="105">
        <v>30</v>
      </c>
      <c r="E436" s="104" t="s">
        <v>2</v>
      </c>
      <c r="F436" s="104">
        <v>36370</v>
      </c>
      <c r="G436" s="104">
        <v>36550</v>
      </c>
      <c r="H436" s="104">
        <v>0</v>
      </c>
      <c r="I436" s="106">
        <v>0</v>
      </c>
      <c r="J436" s="107">
        <f t="shared" ref="J436" si="1199">(IF(E436="SHORT",F436-G436,IF(E436="LONG",G436-F436)))*D436</f>
        <v>-5400</v>
      </c>
      <c r="K436" s="108">
        <v>0</v>
      </c>
      <c r="L436" s="108">
        <v>0</v>
      </c>
      <c r="M436" s="108">
        <f t="shared" ref="M436" si="1200">(K436+J436+L436)/D436</f>
        <v>-180</v>
      </c>
      <c r="N436" s="109">
        <f t="shared" ref="N436" si="1201">M436*D436</f>
        <v>-5400</v>
      </c>
    </row>
    <row r="437" spans="1:14" s="79" customFormat="1" ht="13.5" customHeight="1">
      <c r="A437" s="103">
        <v>43615</v>
      </c>
      <c r="B437" s="104" t="s">
        <v>0</v>
      </c>
      <c r="C437" s="104" t="s">
        <v>56</v>
      </c>
      <c r="D437" s="105">
        <v>100</v>
      </c>
      <c r="E437" s="104" t="s">
        <v>2</v>
      </c>
      <c r="F437" s="104">
        <v>31750</v>
      </c>
      <c r="G437" s="104">
        <v>31830</v>
      </c>
      <c r="H437" s="104">
        <v>0</v>
      </c>
      <c r="I437" s="106">
        <v>0</v>
      </c>
      <c r="J437" s="107">
        <f t="shared" ref="J437" si="1202">(IF(E437="SHORT",F437-G437,IF(E437="LONG",G437-F437)))*D437</f>
        <v>-8000</v>
      </c>
      <c r="K437" s="108">
        <v>0</v>
      </c>
      <c r="L437" s="108">
        <v>0</v>
      </c>
      <c r="M437" s="108">
        <f t="shared" ref="M437" si="1203">(K437+J437+L437)/D437</f>
        <v>-80</v>
      </c>
      <c r="N437" s="109">
        <f t="shared" ref="N437" si="1204">M437*D437</f>
        <v>-8000</v>
      </c>
    </row>
    <row r="438" spans="1:14" s="79" customFormat="1" ht="13.5" customHeight="1">
      <c r="A438" s="103">
        <v>43615</v>
      </c>
      <c r="B438" s="104" t="s">
        <v>23</v>
      </c>
      <c r="C438" s="104" t="s">
        <v>53</v>
      </c>
      <c r="D438" s="105">
        <v>100</v>
      </c>
      <c r="E438" s="104" t="s">
        <v>2</v>
      </c>
      <c r="F438" s="104">
        <v>4160</v>
      </c>
      <c r="G438" s="104">
        <v>4130</v>
      </c>
      <c r="H438" s="104">
        <v>4160</v>
      </c>
      <c r="I438" s="106">
        <v>0</v>
      </c>
      <c r="J438" s="107">
        <f t="shared" ref="J438:J439" si="1205">(IF(E438="SHORT",F438-G438,IF(E438="LONG",G438-F438)))*D438</f>
        <v>3000</v>
      </c>
      <c r="K438" s="108">
        <v>3000</v>
      </c>
      <c r="L438" s="108">
        <v>0</v>
      </c>
      <c r="M438" s="108">
        <f t="shared" ref="M438" si="1206">(K438+J438+L438)/D438</f>
        <v>60</v>
      </c>
      <c r="N438" s="109">
        <f t="shared" ref="N438" si="1207">M438*D438</f>
        <v>6000</v>
      </c>
    </row>
    <row r="439" spans="1:14" s="79" customFormat="1" ht="13.5" customHeight="1">
      <c r="A439" s="103">
        <v>43614</v>
      </c>
      <c r="B439" s="104" t="s">
        <v>4</v>
      </c>
      <c r="C439" s="104" t="s">
        <v>56</v>
      </c>
      <c r="D439" s="105">
        <v>30</v>
      </c>
      <c r="E439" s="104" t="s">
        <v>1</v>
      </c>
      <c r="F439" s="104">
        <v>36150</v>
      </c>
      <c r="G439" s="104">
        <v>36300</v>
      </c>
      <c r="H439" s="104">
        <v>0</v>
      </c>
      <c r="I439" s="106">
        <v>0</v>
      </c>
      <c r="J439" s="107">
        <f t="shared" si="1205"/>
        <v>4500</v>
      </c>
      <c r="K439" s="108">
        <v>0</v>
      </c>
      <c r="L439" s="108">
        <v>0</v>
      </c>
      <c r="M439" s="108">
        <f t="shared" ref="M439" si="1208">(K439+J439+L439)/D439</f>
        <v>150</v>
      </c>
      <c r="N439" s="109">
        <f t="shared" ref="N439" si="1209">M439*D439</f>
        <v>4500</v>
      </c>
    </row>
    <row r="440" spans="1:14" s="79" customFormat="1" ht="13.5" customHeight="1">
      <c r="A440" s="103">
        <v>43614</v>
      </c>
      <c r="B440" s="104" t="s">
        <v>25</v>
      </c>
      <c r="C440" s="104" t="s">
        <v>53</v>
      </c>
      <c r="D440" s="105">
        <v>1250</v>
      </c>
      <c r="E440" s="104" t="s">
        <v>2</v>
      </c>
      <c r="F440" s="104">
        <v>184.6</v>
      </c>
      <c r="G440" s="104">
        <v>182.5</v>
      </c>
      <c r="H440" s="104">
        <v>0</v>
      </c>
      <c r="I440" s="106">
        <v>0</v>
      </c>
      <c r="J440" s="107">
        <f t="shared" ref="J440" si="1210">(IF(E440="SHORT",F440-G440,IF(E440="LONG",G440-F440)))*D440</f>
        <v>2624.9999999999927</v>
      </c>
      <c r="K440" s="108">
        <v>0</v>
      </c>
      <c r="L440" s="108">
        <v>0</v>
      </c>
      <c r="M440" s="108">
        <f t="shared" ref="M440" si="1211">(K440+J440+L440)/D440</f>
        <v>2.0999999999999943</v>
      </c>
      <c r="N440" s="109">
        <f t="shared" ref="N440" si="1212">M440*D440</f>
        <v>2624.9999999999927</v>
      </c>
    </row>
    <row r="441" spans="1:14" s="79" customFormat="1" ht="13.5" customHeight="1">
      <c r="A441" s="103">
        <v>43614</v>
      </c>
      <c r="B441" s="104" t="s">
        <v>5</v>
      </c>
      <c r="C441" s="104" t="s">
        <v>55</v>
      </c>
      <c r="D441" s="105">
        <v>5000</v>
      </c>
      <c r="E441" s="104" t="s">
        <v>1</v>
      </c>
      <c r="F441" s="104">
        <v>208.25</v>
      </c>
      <c r="G441" s="104">
        <v>208.75</v>
      </c>
      <c r="H441" s="104">
        <v>0</v>
      </c>
      <c r="I441" s="106">
        <v>0</v>
      </c>
      <c r="J441" s="107">
        <f t="shared" ref="J441" si="1213">(IF(E441="SHORT",F441-G441,IF(E441="LONG",G441-F441)))*D441</f>
        <v>2500</v>
      </c>
      <c r="K441" s="108">
        <v>0</v>
      </c>
      <c r="L441" s="108">
        <v>0</v>
      </c>
      <c r="M441" s="108">
        <f t="shared" ref="M441" si="1214">(K441+J441+L441)/D441</f>
        <v>0.5</v>
      </c>
      <c r="N441" s="109">
        <f t="shared" ref="N441" si="1215">M441*D441</f>
        <v>2500</v>
      </c>
    </row>
    <row r="442" spans="1:14" s="79" customFormat="1" ht="13.5" customHeight="1">
      <c r="A442" s="103">
        <v>43614</v>
      </c>
      <c r="B442" s="104" t="s">
        <v>0</v>
      </c>
      <c r="C442" s="104" t="s">
        <v>56</v>
      </c>
      <c r="D442" s="105">
        <v>100</v>
      </c>
      <c r="E442" s="104" t="s">
        <v>2</v>
      </c>
      <c r="F442" s="104">
        <v>31750</v>
      </c>
      <c r="G442" s="104">
        <v>31830</v>
      </c>
      <c r="H442" s="104">
        <v>0</v>
      </c>
      <c r="I442" s="106">
        <v>0</v>
      </c>
      <c r="J442" s="107">
        <f t="shared" ref="J442" si="1216">(IF(E442="SHORT",F442-G442,IF(E442="LONG",G442-F442)))*D442</f>
        <v>-8000</v>
      </c>
      <c r="K442" s="108">
        <v>0</v>
      </c>
      <c r="L442" s="108">
        <v>0</v>
      </c>
      <c r="M442" s="108">
        <f t="shared" ref="M442" si="1217">(K442+J442+L442)/D442</f>
        <v>-80</v>
      </c>
      <c r="N442" s="109">
        <f t="shared" ref="N442" si="1218">M442*D442</f>
        <v>-8000</v>
      </c>
    </row>
    <row r="443" spans="1:14" s="79" customFormat="1" ht="13.5" customHeight="1">
      <c r="A443" s="103">
        <v>43613</v>
      </c>
      <c r="B443" s="104" t="s">
        <v>4</v>
      </c>
      <c r="C443" s="104" t="s">
        <v>56</v>
      </c>
      <c r="D443" s="105">
        <v>30</v>
      </c>
      <c r="E443" s="104" t="s">
        <v>1</v>
      </c>
      <c r="F443" s="104">
        <v>35950</v>
      </c>
      <c r="G443" s="104">
        <v>36100</v>
      </c>
      <c r="H443" s="104">
        <v>0</v>
      </c>
      <c r="I443" s="106">
        <v>0</v>
      </c>
      <c r="J443" s="107">
        <f t="shared" ref="J443" si="1219">(IF(E443="SHORT",F443-G443,IF(E443="LONG",G443-F443)))*D443</f>
        <v>4500</v>
      </c>
      <c r="K443" s="108">
        <v>0</v>
      </c>
      <c r="L443" s="108">
        <v>0</v>
      </c>
      <c r="M443" s="108">
        <f t="shared" ref="M443" si="1220">(K443+J443+L443)/D443</f>
        <v>150</v>
      </c>
      <c r="N443" s="109">
        <f t="shared" ref="N443" si="1221">M443*D443</f>
        <v>4500</v>
      </c>
    </row>
    <row r="444" spans="1:14" s="79" customFormat="1" ht="13.5" customHeight="1">
      <c r="A444" s="103">
        <v>43613</v>
      </c>
      <c r="B444" s="104" t="s">
        <v>0</v>
      </c>
      <c r="C444" s="104" t="s">
        <v>56</v>
      </c>
      <c r="D444" s="105">
        <v>100</v>
      </c>
      <c r="E444" s="104" t="s">
        <v>1</v>
      </c>
      <c r="F444" s="104">
        <v>31530</v>
      </c>
      <c r="G444" s="104">
        <v>31600</v>
      </c>
      <c r="H444" s="104">
        <v>0</v>
      </c>
      <c r="I444" s="106">
        <v>0</v>
      </c>
      <c r="J444" s="107">
        <f t="shared" ref="J444" si="1222">(IF(E444="SHORT",F444-G444,IF(E444="LONG",G444-F444)))*D444</f>
        <v>7000</v>
      </c>
      <c r="K444" s="108">
        <v>0</v>
      </c>
      <c r="L444" s="108">
        <v>0</v>
      </c>
      <c r="M444" s="108">
        <f t="shared" ref="M444" si="1223">(K444+J444+L444)/D444</f>
        <v>70</v>
      </c>
      <c r="N444" s="109">
        <f t="shared" ref="N444" si="1224">M444*D444</f>
        <v>7000</v>
      </c>
    </row>
    <row r="445" spans="1:14" s="79" customFormat="1" ht="13.5" customHeight="1">
      <c r="A445" s="103">
        <v>43613</v>
      </c>
      <c r="B445" s="104" t="s">
        <v>8</v>
      </c>
      <c r="C445" s="104" t="s">
        <v>56</v>
      </c>
      <c r="D445" s="105">
        <v>30</v>
      </c>
      <c r="E445" s="104" t="s">
        <v>2</v>
      </c>
      <c r="F445" s="104">
        <v>36350</v>
      </c>
      <c r="G445" s="104">
        <v>36500</v>
      </c>
      <c r="H445" s="104">
        <v>0</v>
      </c>
      <c r="I445" s="106">
        <v>0</v>
      </c>
      <c r="J445" s="107">
        <f t="shared" ref="J445" si="1225">(IF(E445="SHORT",F445-G445,IF(E445="LONG",G445-F445)))*D445</f>
        <v>-4500</v>
      </c>
      <c r="K445" s="108">
        <v>0</v>
      </c>
      <c r="L445" s="108">
        <v>0</v>
      </c>
      <c r="M445" s="108">
        <f t="shared" ref="M445" si="1226">(K445+J445+L445)/D445</f>
        <v>-150</v>
      </c>
      <c r="N445" s="109">
        <f t="shared" ref="N445" si="1227">M445*D445</f>
        <v>-4500</v>
      </c>
    </row>
    <row r="446" spans="1:14" s="79" customFormat="1" ht="13.5" customHeight="1">
      <c r="A446" s="103">
        <v>43613</v>
      </c>
      <c r="B446" s="104" t="s">
        <v>93</v>
      </c>
      <c r="C446" s="104" t="s">
        <v>53</v>
      </c>
      <c r="D446" s="105">
        <v>5000</v>
      </c>
      <c r="E446" s="104" t="s">
        <v>2</v>
      </c>
      <c r="F446" s="104">
        <v>126</v>
      </c>
      <c r="G446" s="104">
        <v>125.5</v>
      </c>
      <c r="H446" s="104">
        <v>0</v>
      </c>
      <c r="I446" s="106">
        <v>0</v>
      </c>
      <c r="J446" s="107">
        <f t="shared" ref="J446" si="1228">(IF(E446="SHORT",F446-G446,IF(E446="LONG",G446-F446)))*D446</f>
        <v>2500</v>
      </c>
      <c r="K446" s="108">
        <v>0</v>
      </c>
      <c r="L446" s="108">
        <v>0</v>
      </c>
      <c r="M446" s="108">
        <f t="shared" ref="M446" si="1229">(K446+J446+L446)/D446</f>
        <v>0.5</v>
      </c>
      <c r="N446" s="109">
        <f t="shared" ref="N446" si="1230">M446*D446</f>
        <v>2500</v>
      </c>
    </row>
    <row r="447" spans="1:14" s="79" customFormat="1" ht="13.5" customHeight="1">
      <c r="A447" s="103">
        <v>43613</v>
      </c>
      <c r="B447" s="104" t="s">
        <v>96</v>
      </c>
      <c r="C447" s="104" t="s">
        <v>53</v>
      </c>
      <c r="D447" s="105">
        <v>100</v>
      </c>
      <c r="E447" s="104" t="s">
        <v>2</v>
      </c>
      <c r="F447" s="104">
        <v>4125</v>
      </c>
      <c r="G447" s="104">
        <v>4155</v>
      </c>
      <c r="H447" s="104">
        <v>0</v>
      </c>
      <c r="I447" s="106">
        <v>0</v>
      </c>
      <c r="J447" s="107">
        <f t="shared" ref="J447" si="1231">(IF(E447="SHORT",F447-G447,IF(E447="LONG",G447-F447)))*D447</f>
        <v>-3000</v>
      </c>
      <c r="K447" s="108">
        <v>0</v>
      </c>
      <c r="L447" s="108">
        <v>0</v>
      </c>
      <c r="M447" s="108">
        <f t="shared" ref="M447" si="1232">(K447+J447+L447)/D447</f>
        <v>-30</v>
      </c>
      <c r="N447" s="109">
        <f t="shared" ref="N447" si="1233">M447*D447</f>
        <v>-3000</v>
      </c>
    </row>
    <row r="448" spans="1:14" s="79" customFormat="1" ht="13.5" customHeight="1">
      <c r="A448" s="103">
        <v>43612</v>
      </c>
      <c r="B448" s="104" t="s">
        <v>4</v>
      </c>
      <c r="C448" s="104" t="s">
        <v>56</v>
      </c>
      <c r="D448" s="105">
        <v>30</v>
      </c>
      <c r="E448" s="104" t="s">
        <v>1</v>
      </c>
      <c r="F448" s="104">
        <v>36550</v>
      </c>
      <c r="G448" s="104">
        <v>36350</v>
      </c>
      <c r="H448" s="104">
        <v>0</v>
      </c>
      <c r="I448" s="106">
        <v>0</v>
      </c>
      <c r="J448" s="107">
        <f t="shared" ref="J448:J449" si="1234">(IF(E448="SHORT",F448-G448,IF(E448="LONG",G448-F448)))*D448</f>
        <v>-6000</v>
      </c>
      <c r="K448" s="108">
        <v>0</v>
      </c>
      <c r="L448" s="108">
        <v>0</v>
      </c>
      <c r="M448" s="108">
        <f t="shared" ref="M448:M449" si="1235">(K448+J448+L448)/D448</f>
        <v>-200</v>
      </c>
      <c r="N448" s="109">
        <f t="shared" ref="N448:N450" si="1236">M448*D448</f>
        <v>-6000</v>
      </c>
    </row>
    <row r="449" spans="1:14" s="79" customFormat="1" ht="13.5" customHeight="1">
      <c r="A449" s="103">
        <v>43612</v>
      </c>
      <c r="B449" s="104" t="s">
        <v>31</v>
      </c>
      <c r="C449" s="104" t="s">
        <v>53</v>
      </c>
      <c r="D449" s="105">
        <v>100</v>
      </c>
      <c r="E449" s="104" t="s">
        <v>2</v>
      </c>
      <c r="F449" s="104">
        <v>4075</v>
      </c>
      <c r="G449" s="104">
        <v>4055</v>
      </c>
      <c r="H449" s="104">
        <v>0</v>
      </c>
      <c r="I449" s="106">
        <v>0</v>
      </c>
      <c r="J449" s="107">
        <f t="shared" si="1234"/>
        <v>2000</v>
      </c>
      <c r="K449" s="108">
        <v>0</v>
      </c>
      <c r="L449" s="108">
        <v>0</v>
      </c>
      <c r="M449" s="108">
        <f t="shared" si="1235"/>
        <v>20</v>
      </c>
      <c r="N449" s="109">
        <f t="shared" ref="N449" si="1237">M449*D449</f>
        <v>2000</v>
      </c>
    </row>
    <row r="450" spans="1:14" s="79" customFormat="1" ht="13.5" customHeight="1">
      <c r="A450" s="103">
        <v>43609</v>
      </c>
      <c r="B450" s="104" t="s">
        <v>4</v>
      </c>
      <c r="C450" s="104" t="s">
        <v>56</v>
      </c>
      <c r="D450" s="105">
        <v>100</v>
      </c>
      <c r="E450" s="104" t="s">
        <v>1</v>
      </c>
      <c r="F450" s="104">
        <v>36500</v>
      </c>
      <c r="G450" s="104">
        <v>36650</v>
      </c>
      <c r="H450" s="104">
        <v>0</v>
      </c>
      <c r="I450" s="106">
        <v>0</v>
      </c>
      <c r="J450" s="107">
        <f t="shared" ref="J450" si="1238">(IF(E450="SHORT",F450-G450,IF(E450="LONG",G450-F450)))*D450</f>
        <v>15000</v>
      </c>
      <c r="K450" s="108">
        <v>0</v>
      </c>
      <c r="L450" s="108">
        <v>0</v>
      </c>
      <c r="M450" s="108">
        <f t="shared" ref="M450" si="1239">(K450+J450+L450)/D450</f>
        <v>150</v>
      </c>
      <c r="N450" s="109">
        <f t="shared" si="1236"/>
        <v>15000</v>
      </c>
    </row>
    <row r="451" spans="1:14" s="79" customFormat="1" ht="13.5" customHeight="1">
      <c r="A451" s="103">
        <v>43609</v>
      </c>
      <c r="B451" s="104" t="s">
        <v>0</v>
      </c>
      <c r="C451" s="104" t="s">
        <v>56</v>
      </c>
      <c r="D451" s="105">
        <v>100</v>
      </c>
      <c r="E451" s="104" t="s">
        <v>1</v>
      </c>
      <c r="F451" s="104">
        <v>31580</v>
      </c>
      <c r="G451" s="104">
        <v>31630</v>
      </c>
      <c r="H451" s="104">
        <v>0</v>
      </c>
      <c r="I451" s="106">
        <v>0</v>
      </c>
      <c r="J451" s="107">
        <f t="shared" ref="J451" si="1240">(IF(E451="SHORT",F451-G451,IF(E451="LONG",G451-F451)))*D451</f>
        <v>5000</v>
      </c>
      <c r="K451" s="108">
        <v>0</v>
      </c>
      <c r="L451" s="108">
        <v>0</v>
      </c>
      <c r="M451" s="108">
        <f t="shared" ref="M451" si="1241">(K451+J451+L451)/D451</f>
        <v>50</v>
      </c>
      <c r="N451" s="109">
        <f t="shared" ref="N451" si="1242">M451*D451</f>
        <v>5000</v>
      </c>
    </row>
    <row r="452" spans="1:14" s="79" customFormat="1" ht="13.5" customHeight="1">
      <c r="A452" s="103">
        <v>43609</v>
      </c>
      <c r="B452" s="104" t="s">
        <v>96</v>
      </c>
      <c r="C452" s="104" t="s">
        <v>53</v>
      </c>
      <c r="D452" s="105">
        <v>100</v>
      </c>
      <c r="E452" s="104" t="s">
        <v>2</v>
      </c>
      <c r="F452" s="104">
        <v>4095</v>
      </c>
      <c r="G452" s="104">
        <v>4075</v>
      </c>
      <c r="H452" s="104">
        <v>0</v>
      </c>
      <c r="I452" s="106">
        <v>0</v>
      </c>
      <c r="J452" s="107">
        <f t="shared" ref="J452" si="1243">(IF(E452="SHORT",F452-G452,IF(E452="LONG",G452-F452)))*D452</f>
        <v>2000</v>
      </c>
      <c r="K452" s="108">
        <v>0</v>
      </c>
      <c r="L452" s="108">
        <v>0</v>
      </c>
      <c r="M452" s="108">
        <f t="shared" ref="M452" si="1244">(K452+J452+L452)/D452</f>
        <v>20</v>
      </c>
      <c r="N452" s="109">
        <f t="shared" ref="N452" si="1245">M452*D452</f>
        <v>2000</v>
      </c>
    </row>
    <row r="453" spans="1:14" s="79" customFormat="1" ht="13.5" customHeight="1">
      <c r="A453" s="103">
        <v>43609</v>
      </c>
      <c r="B453" s="104" t="s">
        <v>92</v>
      </c>
      <c r="C453" s="104" t="s">
        <v>55</v>
      </c>
      <c r="D453" s="105">
        <v>5000</v>
      </c>
      <c r="E453" s="104" t="s">
        <v>1</v>
      </c>
      <c r="F453" s="104">
        <v>211.6</v>
      </c>
      <c r="G453" s="104">
        <v>212</v>
      </c>
      <c r="H453" s="104">
        <v>212.5</v>
      </c>
      <c r="I453" s="106">
        <v>0</v>
      </c>
      <c r="J453" s="107">
        <f t="shared" ref="J453" si="1246">(IF(E453="SHORT",F453-G453,IF(E453="LONG",G453-F453)))*D453</f>
        <v>2000.0000000000284</v>
      </c>
      <c r="K453" s="108">
        <f>(IF(E453="SHORT",IF(H453="",0,G453-H453),IF(E453="LONG",IF(H453="",0,H453-G453))))*D453</f>
        <v>2500</v>
      </c>
      <c r="L453" s="108">
        <v>0</v>
      </c>
      <c r="M453" s="108">
        <f t="shared" ref="M453" si="1247">(K453+J453+L453)/D453</f>
        <v>0.90000000000000568</v>
      </c>
      <c r="N453" s="109">
        <f t="shared" ref="N453" si="1248">M453*D453</f>
        <v>4500.0000000000282</v>
      </c>
    </row>
    <row r="454" spans="1:14" s="79" customFormat="1" ht="13.5" customHeight="1">
      <c r="A454" s="103">
        <v>43608</v>
      </c>
      <c r="B454" s="104" t="s">
        <v>0</v>
      </c>
      <c r="C454" s="104" t="s">
        <v>56</v>
      </c>
      <c r="D454" s="105">
        <v>100</v>
      </c>
      <c r="E454" s="104" t="s">
        <v>1</v>
      </c>
      <c r="F454" s="104">
        <v>31630</v>
      </c>
      <c r="G454" s="104">
        <v>31700</v>
      </c>
      <c r="H454" s="104">
        <v>0</v>
      </c>
      <c r="I454" s="106">
        <v>0</v>
      </c>
      <c r="J454" s="107">
        <f t="shared" ref="J454" si="1249">(IF(E454="SHORT",F454-G454,IF(E454="LONG",G454-F454)))*D454</f>
        <v>7000</v>
      </c>
      <c r="K454" s="108">
        <v>0</v>
      </c>
      <c r="L454" s="108">
        <v>0</v>
      </c>
      <c r="M454" s="108">
        <f t="shared" ref="M454" si="1250">(K454+J454+L454)/D454</f>
        <v>70</v>
      </c>
      <c r="N454" s="109">
        <f t="shared" ref="N454" si="1251">M454*D454</f>
        <v>7000</v>
      </c>
    </row>
    <row r="455" spans="1:14" s="79" customFormat="1" ht="13.5" customHeight="1">
      <c r="A455" s="103">
        <v>43608</v>
      </c>
      <c r="B455" s="104" t="s">
        <v>4</v>
      </c>
      <c r="C455" s="104" t="s">
        <v>56</v>
      </c>
      <c r="D455" s="105">
        <v>30</v>
      </c>
      <c r="E455" s="104" t="s">
        <v>1</v>
      </c>
      <c r="F455" s="104">
        <v>36540</v>
      </c>
      <c r="G455" s="104">
        <v>36680</v>
      </c>
      <c r="H455" s="104">
        <v>0</v>
      </c>
      <c r="I455" s="106">
        <v>0</v>
      </c>
      <c r="J455" s="107">
        <f t="shared" ref="J455" si="1252">(IF(E455="SHORT",F455-G455,IF(E455="LONG",G455-F455)))*D455</f>
        <v>4200</v>
      </c>
      <c r="K455" s="108">
        <v>0</v>
      </c>
      <c r="L455" s="108">
        <v>0</v>
      </c>
      <c r="M455" s="108">
        <f t="shared" ref="M455" si="1253">(K455+J455+L455)/D455</f>
        <v>140</v>
      </c>
      <c r="N455" s="109">
        <f t="shared" ref="N455" si="1254">M455*D455</f>
        <v>4200</v>
      </c>
    </row>
    <row r="456" spans="1:14" s="79" customFormat="1" ht="13.5" customHeight="1">
      <c r="A456" s="103">
        <v>43608</v>
      </c>
      <c r="B456" s="104" t="s">
        <v>5</v>
      </c>
      <c r="C456" s="104" t="s">
        <v>55</v>
      </c>
      <c r="D456" s="105">
        <v>5000</v>
      </c>
      <c r="E456" s="104" t="s">
        <v>2</v>
      </c>
      <c r="F456" s="104">
        <v>209.75</v>
      </c>
      <c r="G456" s="104">
        <v>209.25</v>
      </c>
      <c r="H456" s="104">
        <v>0</v>
      </c>
      <c r="I456" s="106">
        <v>0</v>
      </c>
      <c r="J456" s="107">
        <f t="shared" ref="J456" si="1255">(IF(E456="SHORT",F456-G456,IF(E456="LONG",G456-F456)))*D456</f>
        <v>2500</v>
      </c>
      <c r="K456" s="108">
        <v>0</v>
      </c>
      <c r="L456" s="108">
        <v>0</v>
      </c>
      <c r="M456" s="108">
        <f t="shared" ref="M456" si="1256">(K456+J456+L456)/D456</f>
        <v>0.5</v>
      </c>
      <c r="N456" s="109">
        <f t="shared" ref="N456" si="1257">M456*D456</f>
        <v>2500</v>
      </c>
    </row>
    <row r="457" spans="1:14" s="79" customFormat="1" ht="13.5" customHeight="1">
      <c r="A457" s="103">
        <v>43607</v>
      </c>
      <c r="B457" s="104" t="s">
        <v>0</v>
      </c>
      <c r="C457" s="104" t="s">
        <v>56</v>
      </c>
      <c r="D457" s="105">
        <v>100</v>
      </c>
      <c r="E457" s="104" t="s">
        <v>1</v>
      </c>
      <c r="F457" s="104">
        <v>31460</v>
      </c>
      <c r="G457" s="104">
        <v>31550</v>
      </c>
      <c r="H457" s="104">
        <v>0</v>
      </c>
      <c r="I457" s="106">
        <v>0</v>
      </c>
      <c r="J457" s="107">
        <f t="shared" ref="J457" si="1258">(IF(E457="SHORT",F457-G457,IF(E457="LONG",G457-F457)))*D457</f>
        <v>9000</v>
      </c>
      <c r="K457" s="108">
        <v>0</v>
      </c>
      <c r="L457" s="108">
        <v>0</v>
      </c>
      <c r="M457" s="108">
        <f t="shared" ref="M457" si="1259">(K457+J457+L457)/D457</f>
        <v>90</v>
      </c>
      <c r="N457" s="109">
        <f t="shared" ref="N457" si="1260">M457*D457</f>
        <v>9000</v>
      </c>
    </row>
    <row r="458" spans="1:14" s="79" customFormat="1" ht="13.5" customHeight="1">
      <c r="A458" s="103">
        <v>43607</v>
      </c>
      <c r="B458" s="104" t="s">
        <v>0</v>
      </c>
      <c r="C458" s="104" t="s">
        <v>56</v>
      </c>
      <c r="D458" s="105">
        <v>100</v>
      </c>
      <c r="E458" s="104" t="s">
        <v>1</v>
      </c>
      <c r="F458" s="104">
        <v>31460</v>
      </c>
      <c r="G458" s="104">
        <v>31550</v>
      </c>
      <c r="H458" s="104">
        <v>0</v>
      </c>
      <c r="I458" s="106">
        <v>0</v>
      </c>
      <c r="J458" s="107">
        <f t="shared" ref="J458" si="1261">(IF(E458="SHORT",F458-G458,IF(E458="LONG",G458-F458)))*D458</f>
        <v>9000</v>
      </c>
      <c r="K458" s="108">
        <v>0</v>
      </c>
      <c r="L458" s="108">
        <v>0</v>
      </c>
      <c r="M458" s="108">
        <f t="shared" ref="M458" si="1262">(K458+J458+L458)/D458</f>
        <v>90</v>
      </c>
      <c r="N458" s="109">
        <f t="shared" ref="N458" si="1263">M458*D458</f>
        <v>9000</v>
      </c>
    </row>
    <row r="459" spans="1:14" s="79" customFormat="1" ht="13.5" customHeight="1">
      <c r="A459" s="103">
        <v>43607</v>
      </c>
      <c r="B459" s="104" t="s">
        <v>92</v>
      </c>
      <c r="C459" s="104" t="s">
        <v>55</v>
      </c>
      <c r="D459" s="105">
        <v>5000</v>
      </c>
      <c r="E459" s="104" t="s">
        <v>1</v>
      </c>
      <c r="F459" s="104">
        <v>212.9</v>
      </c>
      <c r="G459" s="104">
        <v>212.25</v>
      </c>
      <c r="H459" s="104">
        <v>0</v>
      </c>
      <c r="I459" s="106">
        <v>0</v>
      </c>
      <c r="J459" s="107">
        <f t="shared" ref="J459:J460" si="1264">(IF(E459="SHORT",F459-G459,IF(E459="LONG",G459-F459)))*D459</f>
        <v>-3250.0000000000282</v>
      </c>
      <c r="K459" s="108">
        <v>0</v>
      </c>
      <c r="L459" s="108">
        <v>0</v>
      </c>
      <c r="M459" s="108">
        <f t="shared" ref="M459" si="1265">(K459+J459+L459)/D459</f>
        <v>-0.65000000000000568</v>
      </c>
      <c r="N459" s="109">
        <f t="shared" ref="N459" si="1266">M459*D459</f>
        <v>-3250.0000000000282</v>
      </c>
    </row>
    <row r="460" spans="1:14" s="79" customFormat="1" ht="13.5" customHeight="1">
      <c r="A460" s="103">
        <v>43606</v>
      </c>
      <c r="B460" s="104" t="s">
        <v>0</v>
      </c>
      <c r="C460" s="104" t="s">
        <v>56</v>
      </c>
      <c r="D460" s="105">
        <v>100</v>
      </c>
      <c r="E460" s="104" t="s">
        <v>1</v>
      </c>
      <c r="F460" s="104">
        <v>31500</v>
      </c>
      <c r="G460" s="104">
        <v>31430</v>
      </c>
      <c r="H460" s="104">
        <v>0</v>
      </c>
      <c r="I460" s="106">
        <v>0</v>
      </c>
      <c r="J460" s="107">
        <f t="shared" si="1264"/>
        <v>-7000</v>
      </c>
      <c r="K460" s="108">
        <v>0</v>
      </c>
      <c r="L460" s="108">
        <v>0</v>
      </c>
      <c r="M460" s="108">
        <f t="shared" ref="M460" si="1267">(K460+J460+L460)/D460</f>
        <v>-70</v>
      </c>
      <c r="N460" s="109">
        <f t="shared" ref="N460" si="1268">M460*D460</f>
        <v>-7000</v>
      </c>
    </row>
    <row r="461" spans="1:14" s="79" customFormat="1" ht="13.5" customHeight="1">
      <c r="A461" s="103">
        <v>43606</v>
      </c>
      <c r="B461" s="104" t="s">
        <v>9</v>
      </c>
      <c r="C461" s="104" t="s">
        <v>53</v>
      </c>
      <c r="D461" s="105">
        <v>100</v>
      </c>
      <c r="E461" s="104" t="s">
        <v>2</v>
      </c>
      <c r="F461" s="104">
        <v>4430</v>
      </c>
      <c r="G461" s="104">
        <v>4410</v>
      </c>
      <c r="H461" s="104">
        <v>0</v>
      </c>
      <c r="I461" s="106">
        <v>0</v>
      </c>
      <c r="J461" s="107">
        <f t="shared" ref="J461" si="1269">(IF(E461="SHORT",F461-G461,IF(E461="LONG",G461-F461)))*D461</f>
        <v>2000</v>
      </c>
      <c r="K461" s="108">
        <v>0</v>
      </c>
      <c r="L461" s="108">
        <v>0</v>
      </c>
      <c r="M461" s="108">
        <f t="shared" ref="M461" si="1270">(K461+J461+L461)/D461</f>
        <v>20</v>
      </c>
      <c r="N461" s="109">
        <f t="shared" ref="N461" si="1271">M461*D461</f>
        <v>2000</v>
      </c>
    </row>
    <row r="462" spans="1:14" s="79" customFormat="1" ht="13.5" customHeight="1">
      <c r="A462" s="103">
        <v>43606</v>
      </c>
      <c r="B462" s="104" t="s">
        <v>5</v>
      </c>
      <c r="C462" s="104" t="s">
        <v>55</v>
      </c>
      <c r="D462" s="105">
        <v>5000</v>
      </c>
      <c r="E462" s="104" t="s">
        <v>2</v>
      </c>
      <c r="F462" s="104">
        <v>213.8</v>
      </c>
      <c r="G462" s="104">
        <v>213.3</v>
      </c>
      <c r="H462" s="104">
        <v>0</v>
      </c>
      <c r="I462" s="106">
        <v>0</v>
      </c>
      <c r="J462" s="107">
        <f t="shared" ref="J462" si="1272">(IF(E462="SHORT",F462-G462,IF(E462="LONG",G462-F462)))*D462</f>
        <v>2500</v>
      </c>
      <c r="K462" s="108">
        <v>0</v>
      </c>
      <c r="L462" s="108">
        <v>0</v>
      </c>
      <c r="M462" s="108">
        <f t="shared" ref="M462" si="1273">(K462+J462+L462)/D462</f>
        <v>0.5</v>
      </c>
      <c r="N462" s="109">
        <f t="shared" ref="N462" si="1274">M462*D462</f>
        <v>2500</v>
      </c>
    </row>
    <row r="463" spans="1:14" s="79" customFormat="1" ht="13.5" customHeight="1">
      <c r="A463" s="103">
        <v>43605</v>
      </c>
      <c r="B463" s="104" t="s">
        <v>93</v>
      </c>
      <c r="C463" s="104" t="s">
        <v>55</v>
      </c>
      <c r="D463" s="105">
        <v>5000</v>
      </c>
      <c r="E463" s="104" t="s">
        <v>2</v>
      </c>
      <c r="F463" s="104">
        <v>126</v>
      </c>
      <c r="G463" s="104">
        <v>125.5</v>
      </c>
      <c r="H463" s="104">
        <v>0</v>
      </c>
      <c r="I463" s="106">
        <v>0</v>
      </c>
      <c r="J463" s="107">
        <f t="shared" ref="J463" si="1275">(IF(E463="SHORT",F463-G463,IF(E463="LONG",G463-F463)))*D463</f>
        <v>2500</v>
      </c>
      <c r="K463" s="108">
        <v>0</v>
      </c>
      <c r="L463" s="108">
        <v>0</v>
      </c>
      <c r="M463" s="108">
        <f t="shared" ref="M463" si="1276">(K463+J463+L463)/D463</f>
        <v>0.5</v>
      </c>
      <c r="N463" s="109">
        <f t="shared" ref="N463" si="1277">M463*D463</f>
        <v>2500</v>
      </c>
    </row>
    <row r="464" spans="1:14" s="79" customFormat="1" ht="13.5" customHeight="1">
      <c r="A464" s="103">
        <v>43605</v>
      </c>
      <c r="B464" s="104" t="s">
        <v>0</v>
      </c>
      <c r="C464" s="104" t="s">
        <v>56</v>
      </c>
      <c r="D464" s="105">
        <v>100</v>
      </c>
      <c r="E464" s="104" t="s">
        <v>1</v>
      </c>
      <c r="F464" s="104">
        <v>31490</v>
      </c>
      <c r="G464" s="104">
        <v>31490</v>
      </c>
      <c r="H464" s="104">
        <v>0</v>
      </c>
      <c r="I464" s="106">
        <v>0</v>
      </c>
      <c r="J464" s="107">
        <f t="shared" ref="J464" si="1278">(IF(E464="SHORT",F464-G464,IF(E464="LONG",G464-F464)))*D464</f>
        <v>0</v>
      </c>
      <c r="K464" s="108">
        <v>0</v>
      </c>
      <c r="L464" s="108">
        <v>0</v>
      </c>
      <c r="M464" s="108">
        <f t="shared" ref="M464" si="1279">(K464+J464+L464)/D464</f>
        <v>0</v>
      </c>
      <c r="N464" s="109">
        <f t="shared" ref="N464" si="1280">M464*D464</f>
        <v>0</v>
      </c>
    </row>
    <row r="465" spans="1:14" s="79" customFormat="1" ht="13.5" customHeight="1">
      <c r="A465" s="103">
        <v>43605</v>
      </c>
      <c r="B465" s="104" t="s">
        <v>4</v>
      </c>
      <c r="C465" s="104" t="s">
        <v>56</v>
      </c>
      <c r="D465" s="105">
        <v>30</v>
      </c>
      <c r="E465" s="104" t="s">
        <v>1</v>
      </c>
      <c r="F465" s="104">
        <v>36240</v>
      </c>
      <c r="G465" s="104">
        <v>36400</v>
      </c>
      <c r="H465" s="104">
        <v>0</v>
      </c>
      <c r="I465" s="106">
        <v>0</v>
      </c>
      <c r="J465" s="107">
        <f t="shared" ref="J465" si="1281">(IF(E465="SHORT",F465-G465,IF(E465="LONG",G465-F465)))*D465</f>
        <v>4800</v>
      </c>
      <c r="K465" s="108">
        <v>0</v>
      </c>
      <c r="L465" s="108">
        <v>0</v>
      </c>
      <c r="M465" s="108">
        <f t="shared" ref="M465" si="1282">(K465+J465+L465)/D465</f>
        <v>160</v>
      </c>
      <c r="N465" s="109">
        <f t="shared" ref="N465" si="1283">M465*D465</f>
        <v>4800</v>
      </c>
    </row>
    <row r="466" spans="1:14" s="79" customFormat="1" ht="13.5" customHeight="1">
      <c r="A466" s="103">
        <v>43602</v>
      </c>
      <c r="B466" s="104" t="s">
        <v>0</v>
      </c>
      <c r="C466" s="104" t="s">
        <v>56</v>
      </c>
      <c r="D466" s="105">
        <v>100</v>
      </c>
      <c r="E466" s="104" t="s">
        <v>2</v>
      </c>
      <c r="F466" s="104">
        <v>31920</v>
      </c>
      <c r="G466" s="104">
        <v>32000</v>
      </c>
      <c r="H466" s="104">
        <v>0</v>
      </c>
      <c r="I466" s="106">
        <v>0</v>
      </c>
      <c r="J466" s="107">
        <f t="shared" ref="J466" si="1284">(IF(E466="SHORT",F466-G466,IF(E466="LONG",G466-F466)))*D466</f>
        <v>-8000</v>
      </c>
      <c r="K466" s="108">
        <v>0</v>
      </c>
      <c r="L466" s="108">
        <v>0</v>
      </c>
      <c r="M466" s="108">
        <f t="shared" ref="M466" si="1285">(K466+J466+L466)/D466</f>
        <v>-80</v>
      </c>
      <c r="N466" s="109">
        <f t="shared" ref="N466" si="1286">M466*D466</f>
        <v>-8000</v>
      </c>
    </row>
    <row r="467" spans="1:14" s="79" customFormat="1" ht="13.5" customHeight="1">
      <c r="A467" s="103">
        <v>43602</v>
      </c>
      <c r="B467" s="104" t="s">
        <v>9</v>
      </c>
      <c r="C467" s="104" t="s">
        <v>53</v>
      </c>
      <c r="D467" s="105">
        <v>100</v>
      </c>
      <c r="E467" s="104" t="s">
        <v>2</v>
      </c>
      <c r="F467" s="104">
        <v>4420</v>
      </c>
      <c r="G467" s="104">
        <v>4455</v>
      </c>
      <c r="H467" s="104">
        <v>0</v>
      </c>
      <c r="I467" s="106">
        <v>0</v>
      </c>
      <c r="J467" s="107">
        <f t="shared" ref="J467" si="1287">(IF(E467="SHORT",F467-G467,IF(E467="LONG",G467-F467)))*D467</f>
        <v>-3500</v>
      </c>
      <c r="K467" s="108">
        <v>0</v>
      </c>
      <c r="L467" s="108">
        <v>0</v>
      </c>
      <c r="M467" s="108">
        <f t="shared" ref="M467" si="1288">(K467+J467+L467)/D467</f>
        <v>-35</v>
      </c>
      <c r="N467" s="109">
        <f t="shared" ref="N467" si="1289">M467*D467</f>
        <v>-3500</v>
      </c>
    </row>
    <row r="468" spans="1:14" s="79" customFormat="1" ht="13.5" customHeight="1">
      <c r="A468" s="103">
        <v>43601</v>
      </c>
      <c r="B468" s="104" t="s">
        <v>9</v>
      </c>
      <c r="C468" s="104" t="s">
        <v>53</v>
      </c>
      <c r="D468" s="105">
        <v>100</v>
      </c>
      <c r="E468" s="104" t="s">
        <v>2</v>
      </c>
      <c r="F468" s="104">
        <v>4373</v>
      </c>
      <c r="G468" s="104">
        <v>4410</v>
      </c>
      <c r="H468" s="104">
        <v>0</v>
      </c>
      <c r="I468" s="106">
        <v>0</v>
      </c>
      <c r="J468" s="107">
        <f t="shared" ref="J468" si="1290">(IF(E468="SHORT",F468-G468,IF(E468="LONG",G468-F468)))*D468</f>
        <v>-3700</v>
      </c>
      <c r="K468" s="108">
        <v>0</v>
      </c>
      <c r="L468" s="108">
        <v>0</v>
      </c>
      <c r="M468" s="108">
        <f t="shared" ref="M468" si="1291">(K468+J468+L468)/D468</f>
        <v>-37</v>
      </c>
      <c r="N468" s="109">
        <f t="shared" ref="N468" si="1292">M468*D468</f>
        <v>-3700</v>
      </c>
    </row>
    <row r="469" spans="1:14" s="79" customFormat="1" ht="13.5" customHeight="1">
      <c r="A469" s="103">
        <v>43601</v>
      </c>
      <c r="B469" s="104" t="s">
        <v>5</v>
      </c>
      <c r="C469" s="104" t="s">
        <v>55</v>
      </c>
      <c r="D469" s="105">
        <v>5000</v>
      </c>
      <c r="E469" s="104" t="s">
        <v>1</v>
      </c>
      <c r="F469" s="104">
        <v>217.3</v>
      </c>
      <c r="G469" s="104">
        <v>217.8</v>
      </c>
      <c r="H469" s="104">
        <v>0</v>
      </c>
      <c r="I469" s="106">
        <v>0</v>
      </c>
      <c r="J469" s="107">
        <f t="shared" ref="J469" si="1293">(IF(E469="SHORT",F469-G469,IF(E469="LONG",G469-F469)))*D469</f>
        <v>2500</v>
      </c>
      <c r="K469" s="108">
        <v>0</v>
      </c>
      <c r="L469" s="108">
        <v>0</v>
      </c>
      <c r="M469" s="108">
        <f t="shared" ref="M469" si="1294">(K469+J469+L469)/D469</f>
        <v>0.5</v>
      </c>
      <c r="N469" s="109">
        <f t="shared" ref="N469" si="1295">M469*D469</f>
        <v>2500</v>
      </c>
    </row>
    <row r="470" spans="1:14" s="79" customFormat="1" ht="13.5" customHeight="1">
      <c r="A470" s="103">
        <v>43600</v>
      </c>
      <c r="B470" s="104" t="s">
        <v>0</v>
      </c>
      <c r="C470" s="104" t="s">
        <v>56</v>
      </c>
      <c r="D470" s="105">
        <v>100</v>
      </c>
      <c r="E470" s="104" t="s">
        <v>1</v>
      </c>
      <c r="F470" s="104">
        <v>32380</v>
      </c>
      <c r="G470" s="104">
        <v>32300</v>
      </c>
      <c r="H470" s="104">
        <v>0</v>
      </c>
      <c r="I470" s="106">
        <v>0</v>
      </c>
      <c r="J470" s="107">
        <f t="shared" ref="J470" si="1296">(IF(E470="SHORT",F470-G470,IF(E470="LONG",G470-F470)))*D470</f>
        <v>-8000</v>
      </c>
      <c r="K470" s="108">
        <v>0</v>
      </c>
      <c r="L470" s="108">
        <v>0</v>
      </c>
      <c r="M470" s="108">
        <f t="shared" ref="M470" si="1297">(K470+J470+L470)/D470</f>
        <v>-80</v>
      </c>
      <c r="N470" s="109">
        <f t="shared" ref="N470" si="1298">M470*D470</f>
        <v>-8000</v>
      </c>
    </row>
    <row r="471" spans="1:14" s="79" customFormat="1" ht="13.5" customHeight="1">
      <c r="A471" s="103">
        <v>43600</v>
      </c>
      <c r="B471" s="104" t="s">
        <v>5</v>
      </c>
      <c r="C471" s="104" t="s">
        <v>55</v>
      </c>
      <c r="D471" s="105">
        <v>5000</v>
      </c>
      <c r="E471" s="104" t="s">
        <v>1</v>
      </c>
      <c r="F471" s="104">
        <v>215.5</v>
      </c>
      <c r="G471" s="104">
        <v>216</v>
      </c>
      <c r="H471" s="104">
        <v>216.5</v>
      </c>
      <c r="I471" s="106">
        <v>0</v>
      </c>
      <c r="J471" s="107">
        <f t="shared" ref="J471" si="1299">(IF(E471="SHORT",F471-G471,IF(E471="LONG",G471-F471)))*D471</f>
        <v>2500</v>
      </c>
      <c r="K471" s="108">
        <f>(IF(E471="SHORT",IF(H471="",0,G471-H471),IF(E471="LONG",IF(H471="",0,H471-G471))))*D471</f>
        <v>2500</v>
      </c>
      <c r="L471" s="108">
        <v>0</v>
      </c>
      <c r="M471" s="108">
        <f t="shared" ref="M471" si="1300">(K471+J471+L471)/D471</f>
        <v>1</v>
      </c>
      <c r="N471" s="109">
        <f t="shared" ref="N471" si="1301">M471*D471</f>
        <v>5000</v>
      </c>
    </row>
    <row r="472" spans="1:14" s="79" customFormat="1" ht="13.5" customHeight="1">
      <c r="A472" s="103">
        <v>43599</v>
      </c>
      <c r="B472" s="104" t="s">
        <v>31</v>
      </c>
      <c r="C472" s="104" t="s">
        <v>53</v>
      </c>
      <c r="D472" s="105">
        <v>100</v>
      </c>
      <c r="E472" s="104" t="s">
        <v>2</v>
      </c>
      <c r="F472" s="104">
        <v>4300</v>
      </c>
      <c r="G472" s="104">
        <v>4280</v>
      </c>
      <c r="H472" s="104">
        <v>0</v>
      </c>
      <c r="I472" s="106">
        <v>0</v>
      </c>
      <c r="J472" s="107">
        <f t="shared" ref="J472" si="1302">(IF(E472="SHORT",F472-G472,IF(E472="LONG",G472-F472)))*D472</f>
        <v>2000</v>
      </c>
      <c r="K472" s="108">
        <v>0</v>
      </c>
      <c r="L472" s="108">
        <v>0</v>
      </c>
      <c r="M472" s="108">
        <f t="shared" ref="M472" si="1303">(K472+J472+L472)/D472</f>
        <v>20</v>
      </c>
      <c r="N472" s="109">
        <f t="shared" ref="N472" si="1304">M472*D472</f>
        <v>2000</v>
      </c>
    </row>
    <row r="473" spans="1:14" s="79" customFormat="1" ht="13.5" customHeight="1">
      <c r="A473" s="103">
        <v>43599</v>
      </c>
      <c r="B473" s="104" t="s">
        <v>0</v>
      </c>
      <c r="C473" s="104" t="s">
        <v>56</v>
      </c>
      <c r="D473" s="105">
        <v>100</v>
      </c>
      <c r="E473" s="104" t="s">
        <v>1</v>
      </c>
      <c r="F473" s="104">
        <v>32375</v>
      </c>
      <c r="G473" s="104">
        <v>32425</v>
      </c>
      <c r="H473" s="104">
        <v>0</v>
      </c>
      <c r="I473" s="106">
        <v>0</v>
      </c>
      <c r="J473" s="107">
        <f t="shared" ref="J473" si="1305">(IF(E473="SHORT",F473-G473,IF(E473="LONG",G473-F473)))*D473</f>
        <v>5000</v>
      </c>
      <c r="K473" s="108">
        <v>0</v>
      </c>
      <c r="L473" s="108">
        <v>0</v>
      </c>
      <c r="M473" s="108">
        <f t="shared" ref="M473" si="1306">(K473+J473+L473)/D473</f>
        <v>50</v>
      </c>
      <c r="N473" s="109">
        <f t="shared" ref="N473" si="1307">M473*D473</f>
        <v>5000</v>
      </c>
    </row>
    <row r="474" spans="1:14" s="79" customFormat="1" ht="13.5" customHeight="1">
      <c r="A474" s="103">
        <v>43599</v>
      </c>
      <c r="B474" s="104" t="s">
        <v>4</v>
      </c>
      <c r="C474" s="104" t="s">
        <v>56</v>
      </c>
      <c r="D474" s="105">
        <v>30</v>
      </c>
      <c r="E474" s="104" t="s">
        <v>1</v>
      </c>
      <c r="F474" s="104">
        <v>37700</v>
      </c>
      <c r="G474" s="104">
        <v>37500</v>
      </c>
      <c r="H474" s="104">
        <v>0</v>
      </c>
      <c r="I474" s="106">
        <v>0</v>
      </c>
      <c r="J474" s="107">
        <f t="shared" ref="J474" si="1308">(IF(E474="SHORT",F474-G474,IF(E474="LONG",G474-F474)))*D474</f>
        <v>-6000</v>
      </c>
      <c r="K474" s="108">
        <v>0</v>
      </c>
      <c r="L474" s="108">
        <v>0</v>
      </c>
      <c r="M474" s="108">
        <f t="shared" ref="M474" si="1309">(K474+J474+L474)/D474</f>
        <v>-200</v>
      </c>
      <c r="N474" s="109">
        <f t="shared" ref="N474" si="1310">M474*D474</f>
        <v>-6000</v>
      </c>
    </row>
    <row r="475" spans="1:14" s="79" customFormat="1" ht="13.5" customHeight="1">
      <c r="A475" s="103">
        <v>43598</v>
      </c>
      <c r="B475" s="104" t="s">
        <v>93</v>
      </c>
      <c r="C475" s="104" t="s">
        <v>55</v>
      </c>
      <c r="D475" s="105">
        <v>5000</v>
      </c>
      <c r="E475" s="104" t="s">
        <v>2</v>
      </c>
      <c r="F475" s="104">
        <v>126.9</v>
      </c>
      <c r="G475" s="104">
        <v>126.4</v>
      </c>
      <c r="H475" s="104">
        <v>125.7</v>
      </c>
      <c r="I475" s="106">
        <v>0</v>
      </c>
      <c r="J475" s="107">
        <f t="shared" ref="J475" si="1311">(IF(E475="SHORT",F475-G475,IF(E475="LONG",G475-F475)))*D475</f>
        <v>2500</v>
      </c>
      <c r="K475" s="108">
        <f>(IF(E475="SHORT",IF(H475="",0,G475-H475),IF(E475="LONG",IF(H475="",0,H475-G475))))*D475</f>
        <v>3500.0000000000141</v>
      </c>
      <c r="L475" s="108">
        <v>0</v>
      </c>
      <c r="M475" s="108">
        <f t="shared" ref="M475" si="1312">(K475+J475+L475)/D475</f>
        <v>1.2000000000000028</v>
      </c>
      <c r="N475" s="109">
        <f t="shared" ref="N475" si="1313">M475*D475</f>
        <v>6000.0000000000146</v>
      </c>
    </row>
    <row r="476" spans="1:14" s="79" customFormat="1" ht="13.5" customHeight="1">
      <c r="A476" s="103">
        <v>43598</v>
      </c>
      <c r="B476" s="104" t="s">
        <v>96</v>
      </c>
      <c r="C476" s="104" t="s">
        <v>53</v>
      </c>
      <c r="D476" s="105">
        <v>100</v>
      </c>
      <c r="E476" s="104" t="s">
        <v>2</v>
      </c>
      <c r="F476" s="104">
        <v>4400</v>
      </c>
      <c r="G476" s="104">
        <v>4435</v>
      </c>
      <c r="H476" s="104">
        <v>0</v>
      </c>
      <c r="I476" s="106">
        <v>0</v>
      </c>
      <c r="J476" s="107">
        <f t="shared" ref="J476" si="1314">(IF(E476="SHORT",F476-G476,IF(E476="LONG",G476-F476)))*D476</f>
        <v>-3500</v>
      </c>
      <c r="K476" s="108">
        <v>0</v>
      </c>
      <c r="L476" s="108">
        <v>0</v>
      </c>
      <c r="M476" s="108">
        <f t="shared" ref="M476" si="1315">(K476+J476+L476)/D476</f>
        <v>-35</v>
      </c>
      <c r="N476" s="109">
        <f t="shared" ref="N476" si="1316">M476*D476</f>
        <v>-3500</v>
      </c>
    </row>
    <row r="477" spans="1:14" s="79" customFormat="1" ht="13.5" customHeight="1">
      <c r="A477" s="103">
        <v>43598</v>
      </c>
      <c r="B477" s="104" t="s">
        <v>8</v>
      </c>
      <c r="C477" s="104" t="s">
        <v>56</v>
      </c>
      <c r="D477" s="105">
        <v>30</v>
      </c>
      <c r="E477" s="104" t="s">
        <v>1</v>
      </c>
      <c r="F477" s="104">
        <v>37350</v>
      </c>
      <c r="G477" s="104">
        <v>37500</v>
      </c>
      <c r="H477" s="104">
        <v>37700</v>
      </c>
      <c r="I477" s="106">
        <v>0</v>
      </c>
      <c r="J477" s="107">
        <f t="shared" ref="J477" si="1317">(IF(E477="SHORT",F477-G477,IF(E477="LONG",G477-F477)))*D477</f>
        <v>4500</v>
      </c>
      <c r="K477" s="108">
        <f>(IF(E477="SHORT",IF(H477="",0,G477-H477),IF(E477="LONG",IF(H477="",0,H477-G477))))*D477</f>
        <v>6000</v>
      </c>
      <c r="L477" s="108">
        <v>0</v>
      </c>
      <c r="M477" s="108">
        <f t="shared" ref="M477" si="1318">(K477+J477+L477)/D477</f>
        <v>350</v>
      </c>
      <c r="N477" s="109">
        <f t="shared" ref="N477" si="1319">M477*D477</f>
        <v>10500</v>
      </c>
    </row>
    <row r="478" spans="1:14" s="79" customFormat="1" ht="13.5" customHeight="1">
      <c r="A478" s="103">
        <v>43598</v>
      </c>
      <c r="B478" s="104" t="s">
        <v>95</v>
      </c>
      <c r="C478" s="104" t="s">
        <v>56</v>
      </c>
      <c r="D478" s="105">
        <v>100</v>
      </c>
      <c r="E478" s="104" t="s">
        <v>1</v>
      </c>
      <c r="F478" s="104">
        <v>31980</v>
      </c>
      <c r="G478" s="104">
        <v>32030</v>
      </c>
      <c r="H478" s="104">
        <v>32090</v>
      </c>
      <c r="I478" s="106">
        <v>0</v>
      </c>
      <c r="J478" s="107">
        <f t="shared" ref="J478" si="1320">(IF(E478="SHORT",F478-G478,IF(E478="LONG",G478-F478)))*D478</f>
        <v>5000</v>
      </c>
      <c r="K478" s="108">
        <f>(IF(E478="SHORT",IF(H478="",0,G478-H478),IF(E478="LONG",IF(H478="",0,H478-G478))))*D478</f>
        <v>6000</v>
      </c>
      <c r="L478" s="108">
        <v>0</v>
      </c>
      <c r="M478" s="108">
        <f t="shared" ref="M478" si="1321">(K478+J478+L478)/D478</f>
        <v>110</v>
      </c>
      <c r="N478" s="109">
        <f t="shared" ref="N478" si="1322">M478*D478</f>
        <v>11000</v>
      </c>
    </row>
    <row r="479" spans="1:14" s="79" customFormat="1" ht="13.5" customHeight="1">
      <c r="A479" s="103">
        <v>43595</v>
      </c>
      <c r="B479" s="104" t="s">
        <v>92</v>
      </c>
      <c r="C479" s="104" t="s">
        <v>55</v>
      </c>
      <c r="D479" s="105">
        <v>5000</v>
      </c>
      <c r="E479" s="104" t="s">
        <v>1</v>
      </c>
      <c r="F479" s="104">
        <v>215</v>
      </c>
      <c r="G479" s="104">
        <v>214.25</v>
      </c>
      <c r="H479" s="104">
        <v>0</v>
      </c>
      <c r="I479" s="106">
        <v>0</v>
      </c>
      <c r="J479" s="107">
        <f t="shared" ref="J479" si="1323">(IF(E479="SHORT",F479-G479,IF(E479="LONG",G479-F479)))*D479</f>
        <v>-3750</v>
      </c>
      <c r="K479" s="108">
        <v>0</v>
      </c>
      <c r="L479" s="108">
        <v>0</v>
      </c>
      <c r="M479" s="108">
        <f t="shared" ref="M479" si="1324">(K479+J479+L479)/D479</f>
        <v>-0.75</v>
      </c>
      <c r="N479" s="109">
        <f t="shared" ref="N479" si="1325">M479*D479</f>
        <v>-3750</v>
      </c>
    </row>
    <row r="480" spans="1:14" s="79" customFormat="1" ht="13.5" customHeight="1">
      <c r="A480" s="103">
        <v>43595</v>
      </c>
      <c r="B480" s="104" t="s">
        <v>8</v>
      </c>
      <c r="C480" s="104" t="s">
        <v>56</v>
      </c>
      <c r="D480" s="105">
        <v>30</v>
      </c>
      <c r="E480" s="104" t="s">
        <v>1</v>
      </c>
      <c r="F480" s="104">
        <v>37350</v>
      </c>
      <c r="G480" s="104">
        <v>37450</v>
      </c>
      <c r="H480" s="104">
        <v>0</v>
      </c>
      <c r="I480" s="106">
        <v>0</v>
      </c>
      <c r="J480" s="107">
        <f t="shared" ref="J480" si="1326">(IF(E480="SHORT",F480-G480,IF(E480="LONG",G480-F480)))*D480</f>
        <v>3000</v>
      </c>
      <c r="K480" s="108">
        <v>0</v>
      </c>
      <c r="L480" s="108">
        <v>0</v>
      </c>
      <c r="M480" s="108">
        <f t="shared" ref="M480" si="1327">(K480+J480+L480)/D480</f>
        <v>100</v>
      </c>
      <c r="N480" s="109">
        <f t="shared" ref="N480" si="1328">M480*D480</f>
        <v>3000</v>
      </c>
    </row>
    <row r="481" spans="1:14" s="79" customFormat="1" ht="13.5" customHeight="1">
      <c r="A481" s="103">
        <v>43595</v>
      </c>
      <c r="B481" s="104" t="s">
        <v>95</v>
      </c>
      <c r="C481" s="104" t="s">
        <v>56</v>
      </c>
      <c r="D481" s="105">
        <v>100</v>
      </c>
      <c r="E481" s="104" t="s">
        <v>1</v>
      </c>
      <c r="F481" s="104">
        <v>31830</v>
      </c>
      <c r="G481" s="104">
        <v>31900</v>
      </c>
      <c r="H481" s="104">
        <v>0</v>
      </c>
      <c r="I481" s="106">
        <v>0</v>
      </c>
      <c r="J481" s="107">
        <f t="shared" ref="J481" si="1329">(IF(E481="SHORT",F481-G481,IF(E481="LONG",G481-F481)))*D481</f>
        <v>7000</v>
      </c>
      <c r="K481" s="108">
        <v>0</v>
      </c>
      <c r="L481" s="108">
        <v>0</v>
      </c>
      <c r="M481" s="108">
        <f t="shared" ref="M481" si="1330">(K481+J481+L481)/D481</f>
        <v>70</v>
      </c>
      <c r="N481" s="109">
        <f t="shared" ref="N481" si="1331">M481*D481</f>
        <v>7000</v>
      </c>
    </row>
    <row r="482" spans="1:14" s="79" customFormat="1" ht="13.5" customHeight="1">
      <c r="A482" s="103">
        <v>43595</v>
      </c>
      <c r="B482" s="104" t="s">
        <v>96</v>
      </c>
      <c r="C482" s="104" t="s">
        <v>53</v>
      </c>
      <c r="D482" s="105">
        <v>100</v>
      </c>
      <c r="E482" s="104" t="s">
        <v>1</v>
      </c>
      <c r="F482" s="104">
        <v>4335</v>
      </c>
      <c r="G482" s="104">
        <v>4355</v>
      </c>
      <c r="H482" s="104">
        <v>0</v>
      </c>
      <c r="I482" s="106">
        <v>0</v>
      </c>
      <c r="J482" s="107">
        <f t="shared" ref="J482" si="1332">(IF(E482="SHORT",F482-G482,IF(E482="LONG",G482-F482)))*D482</f>
        <v>2000</v>
      </c>
      <c r="K482" s="108">
        <v>0</v>
      </c>
      <c r="L482" s="108">
        <v>0</v>
      </c>
      <c r="M482" s="108">
        <f t="shared" ref="M482" si="1333">(K482+J482+L482)/D482</f>
        <v>20</v>
      </c>
      <c r="N482" s="109">
        <f t="shared" ref="N482" si="1334">M482*D482</f>
        <v>2000</v>
      </c>
    </row>
    <row r="483" spans="1:14" s="79" customFormat="1" ht="13.5" customHeight="1">
      <c r="A483" s="103">
        <v>43594</v>
      </c>
      <c r="B483" s="104" t="s">
        <v>4</v>
      </c>
      <c r="C483" s="104" t="s">
        <v>56</v>
      </c>
      <c r="D483" s="105">
        <v>30</v>
      </c>
      <c r="E483" s="104" t="s">
        <v>1</v>
      </c>
      <c r="F483" s="104">
        <v>37450</v>
      </c>
      <c r="G483" s="104">
        <v>37550</v>
      </c>
      <c r="H483" s="104">
        <v>0</v>
      </c>
      <c r="I483" s="106">
        <v>0</v>
      </c>
      <c r="J483" s="107">
        <f t="shared" ref="J483" si="1335">(IF(E483="SHORT",F483-G483,IF(E483="LONG",G483-F483)))*D483</f>
        <v>3000</v>
      </c>
      <c r="K483" s="108">
        <v>0</v>
      </c>
      <c r="L483" s="108">
        <v>0</v>
      </c>
      <c r="M483" s="108">
        <f t="shared" ref="M483" si="1336">(K483+J483+L483)/D483</f>
        <v>100</v>
      </c>
      <c r="N483" s="109">
        <f t="shared" ref="N483" si="1337">M483*D483</f>
        <v>3000</v>
      </c>
    </row>
    <row r="484" spans="1:14" s="79" customFormat="1" ht="13.5" customHeight="1">
      <c r="A484" s="103">
        <v>43594</v>
      </c>
      <c r="B484" s="104" t="s">
        <v>93</v>
      </c>
      <c r="C484" s="104" t="s">
        <v>55</v>
      </c>
      <c r="D484" s="105">
        <v>5000</v>
      </c>
      <c r="E484" s="104" t="s">
        <v>1</v>
      </c>
      <c r="F484" s="104">
        <v>131.5</v>
      </c>
      <c r="G484" s="104">
        <v>130.75</v>
      </c>
      <c r="H484" s="104">
        <v>0</v>
      </c>
      <c r="I484" s="106">
        <v>0</v>
      </c>
      <c r="J484" s="107">
        <f t="shared" ref="J484" si="1338">(IF(E484="SHORT",F484-G484,IF(E484="LONG",G484-F484)))*D484</f>
        <v>-3750</v>
      </c>
      <c r="K484" s="108">
        <v>0</v>
      </c>
      <c r="L484" s="108">
        <v>0</v>
      </c>
      <c r="M484" s="108">
        <f t="shared" ref="M484" si="1339">(K484+J484+L484)/D484</f>
        <v>-0.75</v>
      </c>
      <c r="N484" s="109">
        <f t="shared" ref="N484" si="1340">M484*D484</f>
        <v>-3750</v>
      </c>
    </row>
    <row r="485" spans="1:14" s="79" customFormat="1" ht="13.5" customHeight="1">
      <c r="A485" s="103">
        <v>43594</v>
      </c>
      <c r="B485" s="104" t="s">
        <v>0</v>
      </c>
      <c r="C485" s="104" t="s">
        <v>56</v>
      </c>
      <c r="D485" s="105">
        <v>100</v>
      </c>
      <c r="E485" s="104" t="s">
        <v>1</v>
      </c>
      <c r="F485" s="104">
        <v>31830</v>
      </c>
      <c r="G485" s="104">
        <v>31900</v>
      </c>
      <c r="H485" s="104">
        <v>0</v>
      </c>
      <c r="I485" s="106">
        <v>0</v>
      </c>
      <c r="J485" s="107">
        <f t="shared" ref="J485" si="1341">(IF(E485="SHORT",F485-G485,IF(E485="LONG",G485-F485)))*D485</f>
        <v>7000</v>
      </c>
      <c r="K485" s="108">
        <v>0</v>
      </c>
      <c r="L485" s="108">
        <v>0</v>
      </c>
      <c r="M485" s="108">
        <f t="shared" ref="M485" si="1342">(K485+J485+L485)/D485</f>
        <v>70</v>
      </c>
      <c r="N485" s="109">
        <f t="shared" ref="N485" si="1343">M485*D485</f>
        <v>7000</v>
      </c>
    </row>
    <row r="486" spans="1:14" s="79" customFormat="1" ht="13.5" customHeight="1">
      <c r="A486" s="103">
        <v>43594</v>
      </c>
      <c r="B486" s="104" t="s">
        <v>96</v>
      </c>
      <c r="C486" s="104" t="s">
        <v>53</v>
      </c>
      <c r="D486" s="105">
        <v>100</v>
      </c>
      <c r="E486" s="104" t="s">
        <v>2</v>
      </c>
      <c r="F486" s="104">
        <v>4330</v>
      </c>
      <c r="G486" s="104">
        <v>4310</v>
      </c>
      <c r="H486" s="104">
        <v>0</v>
      </c>
      <c r="I486" s="106">
        <v>0</v>
      </c>
      <c r="J486" s="107">
        <f t="shared" ref="J486" si="1344">(IF(E486="SHORT",F486-G486,IF(E486="LONG",G486-F486)))*D486</f>
        <v>2000</v>
      </c>
      <c r="K486" s="108">
        <v>0</v>
      </c>
      <c r="L486" s="108">
        <v>0</v>
      </c>
      <c r="M486" s="108">
        <f t="shared" ref="M486" si="1345">(K486+J486+L486)/D486</f>
        <v>20</v>
      </c>
      <c r="N486" s="109">
        <f t="shared" ref="N486" si="1346">M486*D486</f>
        <v>2000</v>
      </c>
    </row>
    <row r="487" spans="1:14" s="79" customFormat="1" ht="13.5" customHeight="1">
      <c r="A487" s="103">
        <v>43593</v>
      </c>
      <c r="B487" s="104" t="s">
        <v>96</v>
      </c>
      <c r="C487" s="104" t="s">
        <v>53</v>
      </c>
      <c r="D487" s="105">
        <v>100</v>
      </c>
      <c r="E487" s="104" t="s">
        <v>2</v>
      </c>
      <c r="F487" s="104">
        <v>4292</v>
      </c>
      <c r="G487" s="104">
        <v>4270</v>
      </c>
      <c r="H487" s="104">
        <v>0</v>
      </c>
      <c r="I487" s="106">
        <v>0</v>
      </c>
      <c r="J487" s="107">
        <f t="shared" ref="J487" si="1347">(IF(E487="SHORT",F487-G487,IF(E487="LONG",G487-F487)))*D487</f>
        <v>2200</v>
      </c>
      <c r="K487" s="108">
        <v>0</v>
      </c>
      <c r="L487" s="108">
        <v>0</v>
      </c>
      <c r="M487" s="108">
        <f t="shared" ref="M487" si="1348">(K487+J487+L487)/D487</f>
        <v>22</v>
      </c>
      <c r="N487" s="109">
        <f t="shared" ref="N487" si="1349">M487*D487</f>
        <v>2200</v>
      </c>
    </row>
    <row r="488" spans="1:14" s="79" customFormat="1" ht="13.5" customHeight="1">
      <c r="A488" s="103">
        <v>43593</v>
      </c>
      <c r="B488" s="104" t="s">
        <v>95</v>
      </c>
      <c r="C488" s="104" t="s">
        <v>56</v>
      </c>
      <c r="D488" s="105">
        <v>100</v>
      </c>
      <c r="E488" s="104" t="s">
        <v>1</v>
      </c>
      <c r="F488" s="104">
        <v>31780</v>
      </c>
      <c r="G488" s="104">
        <v>31840</v>
      </c>
      <c r="H488" s="104">
        <v>0</v>
      </c>
      <c r="I488" s="106">
        <v>0</v>
      </c>
      <c r="J488" s="107">
        <f t="shared" ref="J488" si="1350">(IF(E488="SHORT",F488-G488,IF(E488="LONG",G488-F488)))*D488</f>
        <v>6000</v>
      </c>
      <c r="K488" s="108">
        <v>0</v>
      </c>
      <c r="L488" s="108">
        <v>0</v>
      </c>
      <c r="M488" s="108">
        <f t="shared" ref="M488" si="1351">(K488+J488+L488)/D488</f>
        <v>60</v>
      </c>
      <c r="N488" s="109">
        <f t="shared" ref="N488" si="1352">M488*D488</f>
        <v>6000</v>
      </c>
    </row>
    <row r="489" spans="1:14" s="79" customFormat="1" ht="13.5" customHeight="1">
      <c r="A489" s="103">
        <v>43593</v>
      </c>
      <c r="B489" s="104" t="s">
        <v>8</v>
      </c>
      <c r="C489" s="104" t="s">
        <v>56</v>
      </c>
      <c r="D489" s="105">
        <v>30</v>
      </c>
      <c r="E489" s="104" t="s">
        <v>1</v>
      </c>
      <c r="F489" s="104">
        <v>37580</v>
      </c>
      <c r="G489" s="104">
        <v>37400</v>
      </c>
      <c r="H489" s="104">
        <v>0</v>
      </c>
      <c r="I489" s="106">
        <v>0</v>
      </c>
      <c r="J489" s="107">
        <f t="shared" ref="J489" si="1353">(IF(E489="SHORT",F489-G489,IF(E489="LONG",G489-F489)))*D489</f>
        <v>-5400</v>
      </c>
      <c r="K489" s="108">
        <v>0</v>
      </c>
      <c r="L489" s="108">
        <v>0</v>
      </c>
      <c r="M489" s="108">
        <f t="shared" ref="M489" si="1354">(K489+J489+L489)/D489</f>
        <v>-180</v>
      </c>
      <c r="N489" s="109">
        <f t="shared" ref="N489" si="1355">M489*D489</f>
        <v>-5400</v>
      </c>
    </row>
    <row r="490" spans="1:14" s="79" customFormat="1" ht="13.5" customHeight="1">
      <c r="A490" s="103">
        <v>43592</v>
      </c>
      <c r="B490" s="104" t="s">
        <v>31</v>
      </c>
      <c r="C490" s="104" t="s">
        <v>53</v>
      </c>
      <c r="D490" s="105">
        <v>100</v>
      </c>
      <c r="E490" s="104" t="s">
        <v>2</v>
      </c>
      <c r="F490" s="104">
        <v>4270</v>
      </c>
      <c r="G490" s="104">
        <v>4240</v>
      </c>
      <c r="H490" s="104">
        <v>0</v>
      </c>
      <c r="I490" s="106">
        <v>0</v>
      </c>
      <c r="J490" s="107">
        <f t="shared" ref="J490" si="1356">(IF(E490="SHORT",F490-G490,IF(E490="LONG",G490-F490)))*D490</f>
        <v>3000</v>
      </c>
      <c r="K490" s="108">
        <v>0</v>
      </c>
      <c r="L490" s="108">
        <v>0</v>
      </c>
      <c r="M490" s="108">
        <f t="shared" ref="M490" si="1357">(K490+J490+L490)/D490</f>
        <v>30</v>
      </c>
      <c r="N490" s="109">
        <f t="shared" ref="N490" si="1358">M490*D490</f>
        <v>3000</v>
      </c>
    </row>
    <row r="491" spans="1:14" s="79" customFormat="1" ht="13.5" customHeight="1">
      <c r="A491" s="103">
        <v>43592</v>
      </c>
      <c r="B491" s="104" t="s">
        <v>4</v>
      </c>
      <c r="C491" s="104" t="s">
        <v>56</v>
      </c>
      <c r="D491" s="105">
        <v>30</v>
      </c>
      <c r="E491" s="104" t="s">
        <v>1</v>
      </c>
      <c r="F491" s="104">
        <v>37300</v>
      </c>
      <c r="G491" s="104">
        <v>37450</v>
      </c>
      <c r="H491" s="104">
        <v>0</v>
      </c>
      <c r="I491" s="106">
        <v>0</v>
      </c>
      <c r="J491" s="107">
        <f t="shared" ref="J491" si="1359">(IF(E491="SHORT",F491-G491,IF(E491="LONG",G491-F491)))*D491</f>
        <v>4500</v>
      </c>
      <c r="K491" s="108">
        <v>0</v>
      </c>
      <c r="L491" s="108">
        <v>0</v>
      </c>
      <c r="M491" s="108">
        <f t="shared" ref="M491" si="1360">(K491+J491+L491)/D491</f>
        <v>150</v>
      </c>
      <c r="N491" s="109">
        <f t="shared" ref="N491" si="1361">M491*D491</f>
        <v>4500</v>
      </c>
    </row>
    <row r="492" spans="1:14" s="79" customFormat="1" ht="13.5" customHeight="1">
      <c r="A492" s="103">
        <v>43592</v>
      </c>
      <c r="B492" s="104" t="s">
        <v>0</v>
      </c>
      <c r="C492" s="104" t="s">
        <v>56</v>
      </c>
      <c r="D492" s="105">
        <v>100</v>
      </c>
      <c r="E492" s="104" t="s">
        <v>1</v>
      </c>
      <c r="F492" s="104">
        <v>31600</v>
      </c>
      <c r="G492" s="104">
        <v>31650</v>
      </c>
      <c r="H492" s="104">
        <v>0</v>
      </c>
      <c r="I492" s="106">
        <v>0</v>
      </c>
      <c r="J492" s="107">
        <f t="shared" ref="J492" si="1362">(IF(E492="SHORT",F492-G492,IF(E492="LONG",G492-F492)))*D492</f>
        <v>5000</v>
      </c>
      <c r="K492" s="108">
        <v>0</v>
      </c>
      <c r="L492" s="108">
        <v>0</v>
      </c>
      <c r="M492" s="108">
        <f t="shared" ref="M492" si="1363">(K492+J492+L492)/D492</f>
        <v>50</v>
      </c>
      <c r="N492" s="109">
        <f t="shared" ref="N492" si="1364">M492*D492</f>
        <v>5000</v>
      </c>
    </row>
    <row r="493" spans="1:14" s="79" customFormat="1" ht="13.5" customHeight="1">
      <c r="A493" s="103">
        <v>43592</v>
      </c>
      <c r="B493" s="104" t="s">
        <v>5</v>
      </c>
      <c r="C493" s="104" t="s">
        <v>55</v>
      </c>
      <c r="D493" s="105">
        <v>5000</v>
      </c>
      <c r="E493" s="104" t="s">
        <v>1</v>
      </c>
      <c r="F493" s="104">
        <v>217.25</v>
      </c>
      <c r="G493" s="104">
        <v>217.75</v>
      </c>
      <c r="H493" s="104">
        <v>0</v>
      </c>
      <c r="I493" s="106">
        <v>0</v>
      </c>
      <c r="J493" s="107">
        <f t="shared" ref="J493" si="1365">(IF(E493="SHORT",F493-G493,IF(E493="LONG",G493-F493)))*D493</f>
        <v>2500</v>
      </c>
      <c r="K493" s="108">
        <v>0</v>
      </c>
      <c r="L493" s="108">
        <v>0</v>
      </c>
      <c r="M493" s="108">
        <f t="shared" ref="M493" si="1366">(K493+J493+L493)/D493</f>
        <v>0.5</v>
      </c>
      <c r="N493" s="109">
        <f t="shared" ref="N493" si="1367">M493*D493</f>
        <v>2500</v>
      </c>
    </row>
    <row r="494" spans="1:14" s="79" customFormat="1" ht="13.5" customHeight="1">
      <c r="A494" s="103">
        <v>43591</v>
      </c>
      <c r="B494" s="104" t="s">
        <v>31</v>
      </c>
      <c r="C494" s="104" t="s">
        <v>53</v>
      </c>
      <c r="D494" s="105">
        <v>100</v>
      </c>
      <c r="E494" s="104" t="s">
        <v>2</v>
      </c>
      <c r="F494" s="104">
        <v>4255</v>
      </c>
      <c r="G494" s="104">
        <v>4290</v>
      </c>
      <c r="H494" s="104">
        <v>0</v>
      </c>
      <c r="I494" s="106">
        <v>0</v>
      </c>
      <c r="J494" s="107">
        <f t="shared" ref="J494" si="1368">(IF(E494="SHORT",F494-G494,IF(E494="LONG",G494-F494)))*D494</f>
        <v>-3500</v>
      </c>
      <c r="K494" s="108">
        <v>0</v>
      </c>
      <c r="L494" s="108">
        <v>0</v>
      </c>
      <c r="M494" s="108">
        <f t="shared" ref="M494" si="1369">(K494+J494+L494)/D494</f>
        <v>-35</v>
      </c>
      <c r="N494" s="109">
        <f t="shared" ref="N494" si="1370">M494*D494</f>
        <v>-3500</v>
      </c>
    </row>
    <row r="495" spans="1:14" s="79" customFormat="1" ht="13.5" customHeight="1">
      <c r="A495" s="103">
        <v>43591</v>
      </c>
      <c r="B495" s="104" t="s">
        <v>4</v>
      </c>
      <c r="C495" s="104" t="s">
        <v>56</v>
      </c>
      <c r="D495" s="105">
        <v>30</v>
      </c>
      <c r="E495" s="104" t="s">
        <v>2</v>
      </c>
      <c r="F495" s="104">
        <v>37220</v>
      </c>
      <c r="G495" s="104">
        <v>37100</v>
      </c>
      <c r="H495" s="104">
        <v>0</v>
      </c>
      <c r="I495" s="106">
        <v>0</v>
      </c>
      <c r="J495" s="107">
        <f t="shared" ref="J495" si="1371">(IF(E495="SHORT",F495-G495,IF(E495="LONG",G495-F495)))*D495</f>
        <v>3600</v>
      </c>
      <c r="K495" s="108">
        <v>0</v>
      </c>
      <c r="L495" s="108">
        <v>0</v>
      </c>
      <c r="M495" s="108">
        <f t="shared" ref="M495" si="1372">(K495+J495+L495)/D495</f>
        <v>120</v>
      </c>
      <c r="N495" s="109">
        <f t="shared" ref="N495" si="1373">M495*D495</f>
        <v>3600</v>
      </c>
    </row>
    <row r="496" spans="1:14" s="79" customFormat="1" ht="13.5" customHeight="1">
      <c r="A496" s="103">
        <v>43591</v>
      </c>
      <c r="B496" s="104" t="s">
        <v>0</v>
      </c>
      <c r="C496" s="104" t="s">
        <v>56</v>
      </c>
      <c r="D496" s="105">
        <v>100</v>
      </c>
      <c r="E496" s="104" t="s">
        <v>2</v>
      </c>
      <c r="F496" s="104">
        <v>31590</v>
      </c>
      <c r="G496" s="104">
        <v>31540</v>
      </c>
      <c r="H496" s="104">
        <v>31480</v>
      </c>
      <c r="I496" s="106">
        <v>0</v>
      </c>
      <c r="J496" s="107">
        <f t="shared" ref="J496" si="1374">(IF(E496="SHORT",F496-G496,IF(E496="LONG",G496-F496)))*D496</f>
        <v>5000</v>
      </c>
      <c r="K496" s="108">
        <f>(IF(E496="SHORT",IF(H496="",0,G496-H496),IF(E496="LONG",IF(H496="",0,H496-G496))))*D496</f>
        <v>6000</v>
      </c>
      <c r="L496" s="108">
        <v>0</v>
      </c>
      <c r="M496" s="108">
        <f t="shared" ref="M496" si="1375">(K496+J496+L496)/D496</f>
        <v>110</v>
      </c>
      <c r="N496" s="109">
        <f t="shared" ref="N496" si="1376">M496*D496</f>
        <v>11000</v>
      </c>
    </row>
    <row r="497" spans="1:14" s="79" customFormat="1" ht="13.5" customHeight="1">
      <c r="A497" s="103">
        <v>43588</v>
      </c>
      <c r="B497" s="104" t="s">
        <v>0</v>
      </c>
      <c r="C497" s="104" t="s">
        <v>56</v>
      </c>
      <c r="D497" s="105">
        <v>100</v>
      </c>
      <c r="E497" s="104" t="s">
        <v>2</v>
      </c>
      <c r="F497" s="104">
        <v>31300</v>
      </c>
      <c r="G497" s="104">
        <v>31400</v>
      </c>
      <c r="H497" s="104">
        <v>0</v>
      </c>
      <c r="I497" s="106">
        <v>0</v>
      </c>
      <c r="J497" s="107">
        <f t="shared" ref="J497" si="1377">(IF(E497="SHORT",F497-G497,IF(E497="LONG",G497-F497)))*D497</f>
        <v>-10000</v>
      </c>
      <c r="K497" s="108">
        <v>0</v>
      </c>
      <c r="L497" s="108">
        <v>0</v>
      </c>
      <c r="M497" s="108">
        <f t="shared" ref="M497" si="1378">(K497+J497+L497)/D497</f>
        <v>-100</v>
      </c>
      <c r="N497" s="109">
        <f t="shared" ref="N497" si="1379">M497*D497</f>
        <v>-10000</v>
      </c>
    </row>
    <row r="498" spans="1:14" s="79" customFormat="1" ht="13.5" customHeight="1">
      <c r="A498" s="103">
        <v>43588</v>
      </c>
      <c r="B498" s="104" t="s">
        <v>4</v>
      </c>
      <c r="C498" s="104" t="s">
        <v>56</v>
      </c>
      <c r="D498" s="105">
        <v>30</v>
      </c>
      <c r="E498" s="104" t="s">
        <v>2</v>
      </c>
      <c r="F498" s="104">
        <v>36800</v>
      </c>
      <c r="G498" s="104">
        <v>37000</v>
      </c>
      <c r="H498" s="104">
        <v>0</v>
      </c>
      <c r="I498" s="106">
        <v>0</v>
      </c>
      <c r="J498" s="107">
        <f t="shared" ref="J498" si="1380">(IF(E498="SHORT",F498-G498,IF(E498="LONG",G498-F498)))*D498</f>
        <v>-6000</v>
      </c>
      <c r="K498" s="108">
        <v>0</v>
      </c>
      <c r="L498" s="108">
        <v>0</v>
      </c>
      <c r="M498" s="108">
        <f t="shared" ref="M498" si="1381">(K498+J498+L498)/D498</f>
        <v>-200</v>
      </c>
      <c r="N498" s="109">
        <f t="shared" ref="N498" si="1382">M498*D498</f>
        <v>-6000</v>
      </c>
    </row>
    <row r="499" spans="1:14" s="79" customFormat="1" ht="13.5" customHeight="1">
      <c r="A499" s="103">
        <v>43588</v>
      </c>
      <c r="B499" s="104" t="s">
        <v>5</v>
      </c>
      <c r="C499" s="104" t="s">
        <v>55</v>
      </c>
      <c r="D499" s="105">
        <v>5000</v>
      </c>
      <c r="E499" s="104" t="s">
        <v>1</v>
      </c>
      <c r="F499" s="104">
        <v>218.8</v>
      </c>
      <c r="G499" s="104">
        <v>219.3</v>
      </c>
      <c r="H499" s="104">
        <v>221</v>
      </c>
      <c r="I499" s="106">
        <v>0</v>
      </c>
      <c r="J499" s="107">
        <f t="shared" ref="J499" si="1383">(IF(E499="SHORT",F499-G499,IF(E499="LONG",G499-F499)))*D499</f>
        <v>2500</v>
      </c>
      <c r="K499" s="108">
        <f>(IF(E499="SHORT",IF(H499="",0,G499-H499),IF(E499="LONG",IF(H499="",0,H499-G499))))*D499</f>
        <v>8499.9999999999436</v>
      </c>
      <c r="L499" s="108">
        <v>0</v>
      </c>
      <c r="M499" s="108">
        <f t="shared" ref="M499" si="1384">(K499+J499+L499)/D499</f>
        <v>2.1999999999999886</v>
      </c>
      <c r="N499" s="109">
        <f t="shared" ref="N499" si="1385">M499*D499</f>
        <v>10999.999999999944</v>
      </c>
    </row>
    <row r="500" spans="1:14" s="79" customFormat="1" ht="13.5" customHeight="1">
      <c r="A500" s="103">
        <v>43588</v>
      </c>
      <c r="B500" s="104" t="s">
        <v>31</v>
      </c>
      <c r="C500" s="104" t="s">
        <v>53</v>
      </c>
      <c r="D500" s="105">
        <v>100</v>
      </c>
      <c r="E500" s="104" t="s">
        <v>2</v>
      </c>
      <c r="F500" s="104">
        <v>4270</v>
      </c>
      <c r="G500" s="104">
        <v>4310</v>
      </c>
      <c r="H500" s="104">
        <v>0</v>
      </c>
      <c r="I500" s="106">
        <v>0</v>
      </c>
      <c r="J500" s="107">
        <f t="shared" ref="J500" si="1386">(IF(E500="SHORT",F500-G500,IF(E500="LONG",G500-F500)))*D500</f>
        <v>-4000</v>
      </c>
      <c r="K500" s="108">
        <v>0</v>
      </c>
      <c r="L500" s="108">
        <v>0</v>
      </c>
      <c r="M500" s="108">
        <f t="shared" ref="M500" si="1387">(K500+J500+L500)/D500</f>
        <v>-40</v>
      </c>
      <c r="N500" s="109">
        <f t="shared" ref="N500" si="1388">M500*D500</f>
        <v>-4000</v>
      </c>
    </row>
    <row r="501" spans="1:14" s="79" customFormat="1" ht="13.5" customHeight="1">
      <c r="A501" s="103">
        <v>43587</v>
      </c>
      <c r="B501" s="104" t="s">
        <v>4</v>
      </c>
      <c r="C501" s="104" t="s">
        <v>56</v>
      </c>
      <c r="D501" s="105">
        <v>30</v>
      </c>
      <c r="E501" s="104" t="s">
        <v>2</v>
      </c>
      <c r="F501" s="104">
        <v>36800</v>
      </c>
      <c r="G501" s="104">
        <v>36650</v>
      </c>
      <c r="H501" s="104">
        <v>0</v>
      </c>
      <c r="I501" s="106">
        <v>0</v>
      </c>
      <c r="J501" s="107">
        <f t="shared" ref="J501" si="1389">(IF(E501="SHORT",F501-G501,IF(E501="LONG",G501-F501)))*D501</f>
        <v>4500</v>
      </c>
      <c r="K501" s="108">
        <v>0</v>
      </c>
      <c r="L501" s="108">
        <v>0</v>
      </c>
      <c r="M501" s="108">
        <f t="shared" ref="M501" si="1390">(K501+J501+L501)/D501</f>
        <v>150</v>
      </c>
      <c r="N501" s="109">
        <f t="shared" ref="N501" si="1391">M501*D501</f>
        <v>4500</v>
      </c>
    </row>
    <row r="502" spans="1:14" s="79" customFormat="1" ht="14.25" customHeight="1">
      <c r="A502" s="103">
        <v>43587</v>
      </c>
      <c r="B502" s="104" t="s">
        <v>31</v>
      </c>
      <c r="C502" s="104" t="s">
        <v>53</v>
      </c>
      <c r="D502" s="105">
        <v>100</v>
      </c>
      <c r="E502" s="104" t="s">
        <v>2</v>
      </c>
      <c r="F502" s="104">
        <v>4340</v>
      </c>
      <c r="G502" s="104">
        <v>4310</v>
      </c>
      <c r="H502" s="104">
        <v>0</v>
      </c>
      <c r="I502" s="106">
        <v>0</v>
      </c>
      <c r="J502" s="107">
        <f t="shared" ref="J502" si="1392">(IF(E502="SHORT",F502-G502,IF(E502="LONG",G502-F502)))*D502</f>
        <v>3000</v>
      </c>
      <c r="K502" s="108">
        <v>0</v>
      </c>
      <c r="L502" s="108">
        <v>0</v>
      </c>
      <c r="M502" s="108">
        <f t="shared" ref="M502" si="1393">(K502+J502+L502)/D502</f>
        <v>30</v>
      </c>
      <c r="N502" s="109">
        <f t="shared" ref="N502" si="1394">M502*D502</f>
        <v>3000</v>
      </c>
    </row>
    <row r="503" spans="1:14" s="79" customFormat="1" ht="14.25" customHeight="1">
      <c r="A503" s="103">
        <v>43587</v>
      </c>
      <c r="B503" s="104" t="s">
        <v>93</v>
      </c>
      <c r="C503" s="104" t="s">
        <v>55</v>
      </c>
      <c r="D503" s="105">
        <v>5000</v>
      </c>
      <c r="E503" s="104" t="s">
        <v>1</v>
      </c>
      <c r="F503" s="104">
        <v>131</v>
      </c>
      <c r="G503" s="104">
        <v>131.5</v>
      </c>
      <c r="H503" s="104">
        <v>0</v>
      </c>
      <c r="I503" s="106">
        <v>0</v>
      </c>
      <c r="J503" s="107">
        <f t="shared" ref="J503" si="1395">(IF(E503="SHORT",F503-G503,IF(E503="LONG",G503-F503)))*D503</f>
        <v>2500</v>
      </c>
      <c r="K503" s="108">
        <v>0</v>
      </c>
      <c r="L503" s="108">
        <v>0</v>
      </c>
      <c r="M503" s="108">
        <f t="shared" ref="M503" si="1396">(K503+J503+L503)/D503</f>
        <v>0.5</v>
      </c>
      <c r="N503" s="109">
        <f t="shared" ref="N503" si="1397">M503*D503</f>
        <v>2500</v>
      </c>
    </row>
    <row r="504" spans="1:14" s="79" customFormat="1" ht="13.5" customHeight="1">
      <c r="A504" s="103">
        <v>43587</v>
      </c>
      <c r="B504" s="104" t="s">
        <v>0</v>
      </c>
      <c r="C504" s="104" t="s">
        <v>56</v>
      </c>
      <c r="D504" s="105">
        <v>100</v>
      </c>
      <c r="E504" s="104" t="s">
        <v>2</v>
      </c>
      <c r="F504" s="104">
        <v>31420</v>
      </c>
      <c r="G504" s="104">
        <v>31350</v>
      </c>
      <c r="H504" s="104">
        <v>31250</v>
      </c>
      <c r="I504" s="106">
        <v>0</v>
      </c>
      <c r="J504" s="107">
        <f t="shared" ref="J504" si="1398">(IF(E504="SHORT",F504-G504,IF(E504="LONG",G504-F504)))*D504</f>
        <v>7000</v>
      </c>
      <c r="K504" s="108">
        <f>(IF(E504="SHORT",IF(H504="",0,G504-H504),IF(E504="LONG",IF(H504="",0,H504-G504))))*D504</f>
        <v>10000</v>
      </c>
      <c r="L504" s="108">
        <v>0</v>
      </c>
      <c r="M504" s="108">
        <f t="shared" ref="M504" si="1399">(K504+J504+L504)/D504</f>
        <v>170</v>
      </c>
      <c r="N504" s="109">
        <f t="shared" ref="N504" si="1400">M504*D504</f>
        <v>17000</v>
      </c>
    </row>
    <row r="505" spans="1:14" s="79" customFormat="1" ht="13.5" customHeight="1">
      <c r="A505" s="103"/>
      <c r="B505" s="104"/>
      <c r="C505" s="104"/>
      <c r="D505" s="105"/>
      <c r="E505" s="104"/>
      <c r="F505" s="104"/>
      <c r="G505" s="104"/>
      <c r="H505" s="104"/>
      <c r="I505" s="106"/>
      <c r="J505" s="107"/>
      <c r="K505" s="108"/>
      <c r="L505" s="108"/>
      <c r="M505" s="108"/>
      <c r="N505" s="109"/>
    </row>
    <row r="506" spans="1:14" s="79" customFormat="1" ht="13.5" customHeight="1">
      <c r="A506" s="110"/>
      <c r="B506" s="111"/>
      <c r="C506" s="111"/>
      <c r="D506" s="112"/>
      <c r="E506" s="111"/>
      <c r="F506" s="111"/>
      <c r="G506" s="111"/>
      <c r="H506" s="111"/>
      <c r="I506" s="130" t="s">
        <v>97</v>
      </c>
      <c r="J506" s="131">
        <f>SUM(J7:J504)</f>
        <v>5686004.9999999981</v>
      </c>
      <c r="K506" s="131"/>
      <c r="L506" s="131"/>
      <c r="M506" s="131" t="s">
        <v>22</v>
      </c>
      <c r="N506" s="131">
        <f>SUM(N7:N504)</f>
        <v>8593354.9999999981</v>
      </c>
    </row>
    <row r="507" spans="1:14" s="79" customFormat="1" ht="13.5" customHeight="1">
      <c r="A507" s="110"/>
      <c r="B507" s="111"/>
      <c r="C507" s="111"/>
      <c r="D507" s="112"/>
      <c r="E507" s="111"/>
      <c r="F507" s="111"/>
      <c r="G507" s="132">
        <v>43556</v>
      </c>
      <c r="H507" s="111"/>
      <c r="I507" s="113"/>
      <c r="J507" s="114"/>
      <c r="K507" s="115"/>
      <c r="L507" s="115"/>
      <c r="M507" s="115"/>
      <c r="N507" s="116"/>
    </row>
    <row r="508" spans="1:14" s="79" customFormat="1" ht="13.5" customHeight="1">
      <c r="A508" s="103">
        <v>43585</v>
      </c>
      <c r="B508" s="104" t="s">
        <v>31</v>
      </c>
      <c r="C508" s="104" t="s">
        <v>53</v>
      </c>
      <c r="D508" s="105">
        <v>100</v>
      </c>
      <c r="E508" s="104" t="s">
        <v>2</v>
      </c>
      <c r="F508" s="104">
        <v>4495</v>
      </c>
      <c r="G508" s="104">
        <v>4475</v>
      </c>
      <c r="H508" s="104">
        <v>4455</v>
      </c>
      <c r="I508" s="106">
        <v>0</v>
      </c>
      <c r="J508" s="107">
        <f t="shared" ref="J508" si="1401">(IF(E508="SHORT",F508-G508,IF(E508="LONG",G508-F508)))*D508</f>
        <v>2000</v>
      </c>
      <c r="K508" s="108">
        <f>(IF(E508="SHORT",IF(H508="",0,G508-H508),IF(E508="LONG",IF(H508="",0,H508-G508))))*D508</f>
        <v>2000</v>
      </c>
      <c r="L508" s="108">
        <v>0</v>
      </c>
      <c r="M508" s="108">
        <f t="shared" ref="M508" si="1402">(K508+J508+L508)/D508</f>
        <v>40</v>
      </c>
      <c r="N508" s="109">
        <f t="shared" ref="N508" si="1403">M508*D508</f>
        <v>4000</v>
      </c>
    </row>
    <row r="509" spans="1:14" s="79" customFormat="1" ht="13.5" customHeight="1">
      <c r="A509" s="103">
        <v>43585</v>
      </c>
      <c r="B509" s="104" t="s">
        <v>4</v>
      </c>
      <c r="C509" s="104" t="s">
        <v>56</v>
      </c>
      <c r="D509" s="105">
        <v>30</v>
      </c>
      <c r="E509" s="104" t="s">
        <v>1</v>
      </c>
      <c r="F509" s="104">
        <v>37320</v>
      </c>
      <c r="G509" s="104">
        <v>37150</v>
      </c>
      <c r="H509" s="104">
        <v>0</v>
      </c>
      <c r="I509" s="106">
        <v>0</v>
      </c>
      <c r="J509" s="107">
        <f t="shared" ref="J509" si="1404">(IF(E509="SHORT",F509-G509,IF(E509="LONG",G509-F509)))*D509</f>
        <v>-5100</v>
      </c>
      <c r="K509" s="108">
        <v>0</v>
      </c>
      <c r="L509" s="108">
        <v>0</v>
      </c>
      <c r="M509" s="108">
        <f t="shared" ref="M509" si="1405">(K509+J509+L509)/D509</f>
        <v>-170</v>
      </c>
      <c r="N509" s="109">
        <f t="shared" ref="N509" si="1406">M509*D509</f>
        <v>-5100</v>
      </c>
    </row>
    <row r="510" spans="1:14" s="79" customFormat="1" ht="13.5" customHeight="1">
      <c r="A510" s="103">
        <v>43581</v>
      </c>
      <c r="B510" s="104" t="s">
        <v>0</v>
      </c>
      <c r="C510" s="104" t="s">
        <v>56</v>
      </c>
      <c r="D510" s="105">
        <v>100</v>
      </c>
      <c r="E510" s="104" t="s">
        <v>2</v>
      </c>
      <c r="F510" s="104">
        <v>31890</v>
      </c>
      <c r="G510" s="104">
        <v>31830</v>
      </c>
      <c r="H510" s="104">
        <v>0</v>
      </c>
      <c r="I510" s="106">
        <v>0</v>
      </c>
      <c r="J510" s="107">
        <f t="shared" ref="J510" si="1407">(IF(E510="SHORT",F510-G510,IF(E510="LONG",G510-F510)))*D510</f>
        <v>6000</v>
      </c>
      <c r="K510" s="108">
        <v>0</v>
      </c>
      <c r="L510" s="108">
        <v>0</v>
      </c>
      <c r="M510" s="108">
        <f t="shared" ref="M510" si="1408">(K510+J510+L510)/D510</f>
        <v>60</v>
      </c>
      <c r="N510" s="109">
        <f t="shared" ref="N510" si="1409">M510*D510</f>
        <v>6000</v>
      </c>
    </row>
    <row r="511" spans="1:14" s="79" customFormat="1" ht="13.5" customHeight="1">
      <c r="A511" s="103">
        <v>43581</v>
      </c>
      <c r="B511" s="104" t="s">
        <v>4</v>
      </c>
      <c r="C511" s="104" t="s">
        <v>56</v>
      </c>
      <c r="D511" s="105">
        <v>30</v>
      </c>
      <c r="E511" s="104" t="s">
        <v>2</v>
      </c>
      <c r="F511" s="104">
        <v>37630</v>
      </c>
      <c r="G511" s="104">
        <v>37500</v>
      </c>
      <c r="H511" s="104">
        <v>0</v>
      </c>
      <c r="I511" s="106">
        <v>0</v>
      </c>
      <c r="J511" s="107">
        <f t="shared" ref="J511" si="1410">(IF(E511="SHORT",F511-G511,IF(E511="LONG",G511-F511)))*D511</f>
        <v>3900</v>
      </c>
      <c r="K511" s="108">
        <v>0</v>
      </c>
      <c r="L511" s="108">
        <v>0</v>
      </c>
      <c r="M511" s="108">
        <f t="shared" ref="M511" si="1411">(K511+J511+L511)/D511</f>
        <v>130</v>
      </c>
      <c r="N511" s="109">
        <f t="shared" ref="N511" si="1412">M511*D511</f>
        <v>3900</v>
      </c>
    </row>
    <row r="512" spans="1:14" s="79" customFormat="1" ht="13.5" customHeight="1">
      <c r="A512" s="103">
        <v>43581</v>
      </c>
      <c r="B512" s="104" t="s">
        <v>93</v>
      </c>
      <c r="C512" s="104" t="s">
        <v>55</v>
      </c>
      <c r="D512" s="105">
        <v>5000</v>
      </c>
      <c r="E512" s="104" t="s">
        <v>2</v>
      </c>
      <c r="F512" s="104">
        <v>135</v>
      </c>
      <c r="G512" s="104">
        <v>135.75</v>
      </c>
      <c r="H512" s="104">
        <v>0</v>
      </c>
      <c r="I512" s="106">
        <v>0</v>
      </c>
      <c r="J512" s="107">
        <f t="shared" ref="J512:J513" si="1413">(IF(E512="SHORT",F512-G512,IF(E512="LONG",G512-F512)))*D512</f>
        <v>-3750</v>
      </c>
      <c r="K512" s="108">
        <v>0</v>
      </c>
      <c r="L512" s="108">
        <v>0</v>
      </c>
      <c r="M512" s="108">
        <f t="shared" ref="M512" si="1414">(K512+J512+L512)/D512</f>
        <v>-0.75</v>
      </c>
      <c r="N512" s="109">
        <f t="shared" ref="N512" si="1415">M512*D512</f>
        <v>-3750</v>
      </c>
    </row>
    <row r="513" spans="1:14" s="79" customFormat="1" ht="13.5" customHeight="1">
      <c r="A513" s="103">
        <v>43581</v>
      </c>
      <c r="B513" s="104" t="s">
        <v>31</v>
      </c>
      <c r="C513" s="104" t="s">
        <v>53</v>
      </c>
      <c r="D513" s="105">
        <v>100</v>
      </c>
      <c r="E513" s="104" t="s">
        <v>1</v>
      </c>
      <c r="F513" s="104">
        <v>4570</v>
      </c>
      <c r="G513" s="104">
        <v>4535</v>
      </c>
      <c r="H513" s="104">
        <v>0</v>
      </c>
      <c r="I513" s="106">
        <v>0</v>
      </c>
      <c r="J513" s="107">
        <f t="shared" si="1413"/>
        <v>-3500</v>
      </c>
      <c r="K513" s="108">
        <v>0</v>
      </c>
      <c r="L513" s="108">
        <v>0</v>
      </c>
      <c r="M513" s="108">
        <f t="shared" ref="M513" si="1416">(K513+J513+L513)/D513</f>
        <v>-35</v>
      </c>
      <c r="N513" s="109">
        <f t="shared" ref="N513" si="1417">M513*D513</f>
        <v>-3500</v>
      </c>
    </row>
    <row r="514" spans="1:14" s="79" customFormat="1" ht="13.5" customHeight="1">
      <c r="A514" s="103">
        <v>43580</v>
      </c>
      <c r="B514" s="104" t="s">
        <v>31</v>
      </c>
      <c r="C514" s="104" t="s">
        <v>53</v>
      </c>
      <c r="D514" s="105">
        <v>100</v>
      </c>
      <c r="E514" s="104" t="s">
        <v>2</v>
      </c>
      <c r="F514" s="104">
        <v>4660</v>
      </c>
      <c r="G514" s="104">
        <v>4635</v>
      </c>
      <c r="H514" s="104">
        <v>4600</v>
      </c>
      <c r="I514" s="106">
        <v>0</v>
      </c>
      <c r="J514" s="107">
        <f t="shared" ref="J514" si="1418">(IF(E514="SHORT",F514-G514,IF(E514="LONG",G514-F514)))*D514</f>
        <v>2500</v>
      </c>
      <c r="K514" s="108">
        <f>(IF(E514="SHORT",IF(H514="",0,G514-H514),IF(E514="LONG",IF(H514="",0,H514-G514))))*D514</f>
        <v>3500</v>
      </c>
      <c r="L514" s="108">
        <v>0</v>
      </c>
      <c r="M514" s="108">
        <f t="shared" ref="M514" si="1419">(K514+J514+L514)/D514</f>
        <v>60</v>
      </c>
      <c r="N514" s="109">
        <f t="shared" ref="N514" si="1420">M514*D514</f>
        <v>6000</v>
      </c>
    </row>
    <row r="515" spans="1:14" s="79" customFormat="1" ht="13.5" customHeight="1">
      <c r="A515" s="103">
        <v>43580</v>
      </c>
      <c r="B515" s="104" t="s">
        <v>93</v>
      </c>
      <c r="C515" s="104" t="s">
        <v>55</v>
      </c>
      <c r="D515" s="105">
        <v>5000</v>
      </c>
      <c r="E515" s="104" t="s">
        <v>2</v>
      </c>
      <c r="F515" s="104">
        <v>133</v>
      </c>
      <c r="G515" s="104">
        <v>133.75</v>
      </c>
      <c r="H515" s="104">
        <v>0</v>
      </c>
      <c r="I515" s="106">
        <v>0</v>
      </c>
      <c r="J515" s="107">
        <f t="shared" ref="J515" si="1421">(IF(E515="SHORT",F515-G515,IF(E515="LONG",G515-F515)))*D515</f>
        <v>-3750</v>
      </c>
      <c r="K515" s="108">
        <v>0</v>
      </c>
      <c r="L515" s="108">
        <v>0</v>
      </c>
      <c r="M515" s="108">
        <f t="shared" ref="M515" si="1422">(K515+J515+L515)/D515</f>
        <v>-0.75</v>
      </c>
      <c r="N515" s="109">
        <f t="shared" ref="N515" si="1423">M515*D515</f>
        <v>-3750</v>
      </c>
    </row>
    <row r="516" spans="1:14" s="79" customFormat="1" ht="13.5" customHeight="1">
      <c r="A516" s="103">
        <v>43580</v>
      </c>
      <c r="B516" s="104" t="s">
        <v>95</v>
      </c>
      <c r="C516" s="104" t="s">
        <v>56</v>
      </c>
      <c r="D516" s="105">
        <v>100</v>
      </c>
      <c r="E516" s="104" t="s">
        <v>2</v>
      </c>
      <c r="F516" s="104">
        <v>31890</v>
      </c>
      <c r="G516" s="104">
        <v>31980</v>
      </c>
      <c r="H516" s="104">
        <v>0</v>
      </c>
      <c r="I516" s="106">
        <v>0</v>
      </c>
      <c r="J516" s="107">
        <f t="shared" ref="J516" si="1424">(IF(E516="SHORT",F516-G516,IF(E516="LONG",G516-F516)))*D516</f>
        <v>-9000</v>
      </c>
      <c r="K516" s="108">
        <v>0</v>
      </c>
      <c r="L516" s="108">
        <v>0</v>
      </c>
      <c r="M516" s="108">
        <f t="shared" ref="M516" si="1425">(K516+J516+L516)/D516</f>
        <v>-90</v>
      </c>
      <c r="N516" s="109">
        <f t="shared" ref="N516" si="1426">M516*D516</f>
        <v>-9000</v>
      </c>
    </row>
    <row r="517" spans="1:14" s="79" customFormat="1" ht="13.5" customHeight="1">
      <c r="A517" s="103">
        <v>43580</v>
      </c>
      <c r="B517" s="104" t="s">
        <v>8</v>
      </c>
      <c r="C517" s="104" t="s">
        <v>56</v>
      </c>
      <c r="D517" s="105">
        <v>30</v>
      </c>
      <c r="E517" s="104" t="s">
        <v>2</v>
      </c>
      <c r="F517" s="104">
        <v>37350</v>
      </c>
      <c r="G517" s="104">
        <v>37600</v>
      </c>
      <c r="H517" s="104">
        <v>0</v>
      </c>
      <c r="I517" s="106">
        <v>0</v>
      </c>
      <c r="J517" s="107">
        <f t="shared" ref="J517" si="1427">(IF(E517="SHORT",F517-G517,IF(E517="LONG",G517-F517)))*D517</f>
        <v>-7500</v>
      </c>
      <c r="K517" s="108">
        <v>0</v>
      </c>
      <c r="L517" s="108">
        <v>0</v>
      </c>
      <c r="M517" s="108">
        <f t="shared" ref="M517" si="1428">(K517+J517+L517)/D517</f>
        <v>-250</v>
      </c>
      <c r="N517" s="109">
        <f t="shared" ref="N517" si="1429">M517*D517</f>
        <v>-7500</v>
      </c>
    </row>
    <row r="518" spans="1:14" s="79" customFormat="1" ht="13.5" customHeight="1">
      <c r="A518" s="103">
        <v>43579</v>
      </c>
      <c r="B518" s="104" t="s">
        <v>9</v>
      </c>
      <c r="C518" s="104" t="s">
        <v>56</v>
      </c>
      <c r="D518" s="105">
        <v>100</v>
      </c>
      <c r="E518" s="104" t="s">
        <v>2</v>
      </c>
      <c r="F518" s="104">
        <v>4645</v>
      </c>
      <c r="G518" s="104">
        <v>4625</v>
      </c>
      <c r="H518" s="104">
        <v>0</v>
      </c>
      <c r="I518" s="106">
        <v>0</v>
      </c>
      <c r="J518" s="107">
        <f t="shared" ref="J518" si="1430">(IF(E518="SHORT",F518-G518,IF(E518="LONG",G518-F518)))*D518</f>
        <v>2000</v>
      </c>
      <c r="K518" s="108">
        <v>0</v>
      </c>
      <c r="L518" s="108">
        <v>0</v>
      </c>
      <c r="M518" s="108">
        <f t="shared" ref="M518" si="1431">(K518+J518+L518)/D518</f>
        <v>20</v>
      </c>
      <c r="N518" s="109">
        <f t="shared" ref="N518" si="1432">M518*D518</f>
        <v>2000</v>
      </c>
    </row>
    <row r="519" spans="1:14" s="79" customFormat="1" ht="13.5" customHeight="1">
      <c r="A519" s="103">
        <v>43579</v>
      </c>
      <c r="B519" s="104" t="s">
        <v>4</v>
      </c>
      <c r="C519" s="104" t="s">
        <v>56</v>
      </c>
      <c r="D519" s="105">
        <v>100</v>
      </c>
      <c r="E519" s="104" t="s">
        <v>2</v>
      </c>
      <c r="F519" s="104">
        <v>37070</v>
      </c>
      <c r="G519" s="104">
        <v>37250</v>
      </c>
      <c r="H519" s="104">
        <v>0</v>
      </c>
      <c r="I519" s="106">
        <v>0</v>
      </c>
      <c r="J519" s="107">
        <f t="shared" ref="J519" si="1433">(IF(E519="SHORT",F519-G519,IF(E519="LONG",G519-F519)))*D519</f>
        <v>-18000</v>
      </c>
      <c r="K519" s="108">
        <v>0</v>
      </c>
      <c r="L519" s="108">
        <v>0</v>
      </c>
      <c r="M519" s="108">
        <f t="shared" ref="M519" si="1434">(K519+J519+L519)/D519</f>
        <v>-180</v>
      </c>
      <c r="N519" s="109">
        <f t="shared" ref="N519" si="1435">M519*D519</f>
        <v>-18000</v>
      </c>
    </row>
    <row r="520" spans="1:14" s="79" customFormat="1" ht="13.5" customHeight="1">
      <c r="A520" s="103">
        <v>43579</v>
      </c>
      <c r="B520" s="104" t="s">
        <v>95</v>
      </c>
      <c r="C520" s="104" t="s">
        <v>56</v>
      </c>
      <c r="D520" s="105">
        <v>100</v>
      </c>
      <c r="E520" s="104" t="s">
        <v>2</v>
      </c>
      <c r="F520" s="104">
        <v>31630</v>
      </c>
      <c r="G520" s="104">
        <v>31730</v>
      </c>
      <c r="H520" s="104">
        <v>0</v>
      </c>
      <c r="I520" s="106">
        <v>0</v>
      </c>
      <c r="J520" s="107">
        <f t="shared" ref="J520" si="1436">(IF(E520="SHORT",F520-G520,IF(E520="LONG",G520-F520)))*D520</f>
        <v>-10000</v>
      </c>
      <c r="K520" s="108">
        <v>0</v>
      </c>
      <c r="L520" s="108">
        <v>0</v>
      </c>
      <c r="M520" s="108">
        <f t="shared" ref="M520" si="1437">(K520+J520+L520)/D520</f>
        <v>-100</v>
      </c>
      <c r="N520" s="109">
        <f t="shared" ref="N520" si="1438">M520*D520</f>
        <v>-10000</v>
      </c>
    </row>
    <row r="521" spans="1:14" s="79" customFormat="1" ht="13.5" customHeight="1">
      <c r="A521" s="103">
        <v>43578</v>
      </c>
      <c r="B521" s="104" t="s">
        <v>31</v>
      </c>
      <c r="C521" s="104" t="s">
        <v>53</v>
      </c>
      <c r="D521" s="105">
        <v>100</v>
      </c>
      <c r="E521" s="104" t="s">
        <v>2</v>
      </c>
      <c r="F521" s="104">
        <v>4602</v>
      </c>
      <c r="G521" s="104">
        <v>4635</v>
      </c>
      <c r="H521" s="104">
        <v>0</v>
      </c>
      <c r="I521" s="106">
        <v>0</v>
      </c>
      <c r="J521" s="107">
        <f t="shared" ref="J521" si="1439">(IF(E521="SHORT",F521-G521,IF(E521="LONG",G521-F521)))*D521</f>
        <v>-3300</v>
      </c>
      <c r="K521" s="108">
        <v>0</v>
      </c>
      <c r="L521" s="108">
        <v>0</v>
      </c>
      <c r="M521" s="108">
        <f t="shared" ref="M521" si="1440">(K521+J521+L521)/D521</f>
        <v>-33</v>
      </c>
      <c r="N521" s="109">
        <f t="shared" ref="N521" si="1441">M521*D521</f>
        <v>-3300</v>
      </c>
    </row>
    <row r="522" spans="1:14" s="79" customFormat="1" ht="13.5" customHeight="1">
      <c r="A522" s="103">
        <v>43578</v>
      </c>
      <c r="B522" s="104" t="s">
        <v>4</v>
      </c>
      <c r="C522" s="104" t="s">
        <v>56</v>
      </c>
      <c r="D522" s="105">
        <v>30</v>
      </c>
      <c r="E522" s="104" t="s">
        <v>2</v>
      </c>
      <c r="F522" s="104">
        <v>37270</v>
      </c>
      <c r="G522" s="104">
        <v>37150</v>
      </c>
      <c r="H522" s="104">
        <v>0</v>
      </c>
      <c r="I522" s="106">
        <v>0</v>
      </c>
      <c r="J522" s="107">
        <f t="shared" ref="J522" si="1442">(IF(E522="SHORT",F522-G522,IF(E522="LONG",G522-F522)))*D522</f>
        <v>3600</v>
      </c>
      <c r="K522" s="108">
        <v>0</v>
      </c>
      <c r="L522" s="108">
        <v>0</v>
      </c>
      <c r="M522" s="108">
        <f t="shared" ref="M522" si="1443">(K522+J522+L522)/D522</f>
        <v>120</v>
      </c>
      <c r="N522" s="109">
        <f t="shared" ref="N522" si="1444">M522*D522</f>
        <v>3600</v>
      </c>
    </row>
    <row r="523" spans="1:14" s="79" customFormat="1" ht="13.5" customHeight="1">
      <c r="A523" s="103">
        <v>43578</v>
      </c>
      <c r="B523" s="104" t="s">
        <v>93</v>
      </c>
      <c r="C523" s="104" t="s">
        <v>55</v>
      </c>
      <c r="D523" s="105">
        <v>5000</v>
      </c>
      <c r="E523" s="104" t="s">
        <v>2</v>
      </c>
      <c r="F523" s="104">
        <v>133.5</v>
      </c>
      <c r="G523" s="104">
        <v>133</v>
      </c>
      <c r="H523" s="104">
        <v>0</v>
      </c>
      <c r="I523" s="106">
        <v>0</v>
      </c>
      <c r="J523" s="107">
        <f t="shared" ref="J523" si="1445">(IF(E523="SHORT",F523-G523,IF(E523="LONG",G523-F523)))*D523</f>
        <v>2500</v>
      </c>
      <c r="K523" s="108">
        <v>0</v>
      </c>
      <c r="L523" s="108">
        <v>0</v>
      </c>
      <c r="M523" s="108">
        <f t="shared" ref="M523" si="1446">(K523+J523+L523)/D523</f>
        <v>0.5</v>
      </c>
      <c r="N523" s="109">
        <f t="shared" ref="N523" si="1447">M523*D523</f>
        <v>2500</v>
      </c>
    </row>
    <row r="524" spans="1:14" s="79" customFormat="1" ht="13.5" customHeight="1">
      <c r="A524" s="103">
        <v>43578</v>
      </c>
      <c r="B524" s="104" t="s">
        <v>95</v>
      </c>
      <c r="C524" s="104" t="s">
        <v>56</v>
      </c>
      <c r="D524" s="105">
        <v>100</v>
      </c>
      <c r="E524" s="104" t="s">
        <v>2</v>
      </c>
      <c r="F524" s="104">
        <v>31600</v>
      </c>
      <c r="G524" s="104">
        <v>31530</v>
      </c>
      <c r="H524" s="104">
        <v>0</v>
      </c>
      <c r="I524" s="106">
        <v>0</v>
      </c>
      <c r="J524" s="107">
        <f t="shared" ref="J524" si="1448">(IF(E524="SHORT",F524-G524,IF(E524="LONG",G524-F524)))*D524</f>
        <v>7000</v>
      </c>
      <c r="K524" s="108">
        <v>0</v>
      </c>
      <c r="L524" s="108">
        <v>0</v>
      </c>
      <c r="M524" s="108">
        <f t="shared" ref="M524" si="1449">(K524+J524+L524)/D524</f>
        <v>70</v>
      </c>
      <c r="N524" s="109">
        <f t="shared" ref="N524" si="1450">M524*D524</f>
        <v>7000</v>
      </c>
    </row>
    <row r="525" spans="1:14" s="79" customFormat="1" ht="13.5" customHeight="1">
      <c r="A525" s="103">
        <v>43577</v>
      </c>
      <c r="B525" s="104" t="s">
        <v>31</v>
      </c>
      <c r="C525" s="104" t="s">
        <v>53</v>
      </c>
      <c r="D525" s="105">
        <v>100</v>
      </c>
      <c r="E525" s="104" t="s">
        <v>2</v>
      </c>
      <c r="F525" s="104">
        <v>4580</v>
      </c>
      <c r="G525" s="104">
        <v>4615</v>
      </c>
      <c r="H525" s="104">
        <v>0</v>
      </c>
      <c r="I525" s="106">
        <v>0</v>
      </c>
      <c r="J525" s="107">
        <f t="shared" ref="J525" si="1451">(IF(E525="SHORT",F525-G525,IF(E525="LONG",G525-F525)))*D525</f>
        <v>-3500</v>
      </c>
      <c r="K525" s="108">
        <v>0</v>
      </c>
      <c r="L525" s="108">
        <v>0</v>
      </c>
      <c r="M525" s="108">
        <f t="shared" ref="M525" si="1452">(K525+J525+L525)/D525</f>
        <v>-35</v>
      </c>
      <c r="N525" s="109">
        <f t="shared" ref="N525" si="1453">M525*D525</f>
        <v>-3500</v>
      </c>
    </row>
    <row r="526" spans="1:14" s="79" customFormat="1" ht="13.5" customHeight="1">
      <c r="A526" s="103">
        <v>43577</v>
      </c>
      <c r="B526" s="104" t="s">
        <v>4</v>
      </c>
      <c r="C526" s="104" t="s">
        <v>56</v>
      </c>
      <c r="D526" s="105">
        <v>30</v>
      </c>
      <c r="E526" s="104" t="s">
        <v>2</v>
      </c>
      <c r="F526" s="104">
        <v>37500</v>
      </c>
      <c r="G526" s="104">
        <v>37300</v>
      </c>
      <c r="H526" s="104">
        <v>0</v>
      </c>
      <c r="I526" s="106">
        <v>0</v>
      </c>
      <c r="J526" s="107">
        <f t="shared" ref="J526" si="1454">(IF(E526="SHORT",F526-G526,IF(E526="LONG",G526-F526)))*D526</f>
        <v>6000</v>
      </c>
      <c r="K526" s="108">
        <v>0</v>
      </c>
      <c r="L526" s="108">
        <v>0</v>
      </c>
      <c r="M526" s="108">
        <f t="shared" ref="M526" si="1455">(K526+J526+L526)/D526</f>
        <v>200</v>
      </c>
      <c r="N526" s="109">
        <f t="shared" ref="N526" si="1456">M526*D526</f>
        <v>6000</v>
      </c>
    </row>
    <row r="527" spans="1:14" s="79" customFormat="1" ht="13.5" customHeight="1">
      <c r="A527" s="103">
        <v>43577</v>
      </c>
      <c r="B527" s="104" t="s">
        <v>95</v>
      </c>
      <c r="C527" s="104" t="s">
        <v>56</v>
      </c>
      <c r="D527" s="105">
        <v>100</v>
      </c>
      <c r="E527" s="104" t="s">
        <v>2</v>
      </c>
      <c r="F527" s="104">
        <v>31700</v>
      </c>
      <c r="G527" s="104">
        <v>31620</v>
      </c>
      <c r="H527" s="104">
        <v>0</v>
      </c>
      <c r="I527" s="106">
        <v>0</v>
      </c>
      <c r="J527" s="107">
        <f t="shared" ref="J527" si="1457">(IF(E527="SHORT",F527-G527,IF(E527="LONG",G527-F527)))*D527</f>
        <v>8000</v>
      </c>
      <c r="K527" s="108">
        <v>0</v>
      </c>
      <c r="L527" s="108">
        <v>0</v>
      </c>
      <c r="M527" s="108">
        <f t="shared" ref="M527" si="1458">(K527+J527+L527)/D527</f>
        <v>80</v>
      </c>
      <c r="N527" s="109">
        <f t="shared" ref="N527" si="1459">M527*D527</f>
        <v>8000</v>
      </c>
    </row>
    <row r="528" spans="1:14" s="79" customFormat="1" ht="14.25" customHeight="1">
      <c r="A528" s="103">
        <v>43573</v>
      </c>
      <c r="B528" s="104" t="s">
        <v>4</v>
      </c>
      <c r="C528" s="104" t="s">
        <v>56</v>
      </c>
      <c r="D528" s="105">
        <v>30</v>
      </c>
      <c r="E528" s="104" t="s">
        <v>2</v>
      </c>
      <c r="F528" s="104">
        <v>37300</v>
      </c>
      <c r="G528" s="104">
        <v>37200</v>
      </c>
      <c r="H528" s="104">
        <v>0</v>
      </c>
      <c r="I528" s="106">
        <v>0</v>
      </c>
      <c r="J528" s="107">
        <f t="shared" ref="J528" si="1460">(IF(E528="SHORT",F528-G528,IF(E528="LONG",G528-F528)))*D528</f>
        <v>3000</v>
      </c>
      <c r="K528" s="108">
        <v>0</v>
      </c>
      <c r="L528" s="108">
        <v>0</v>
      </c>
      <c r="M528" s="108">
        <f t="shared" ref="M528" si="1461">(K528+J528+L528)/D528</f>
        <v>100</v>
      </c>
      <c r="N528" s="109">
        <f t="shared" ref="N528" si="1462">M528*D528</f>
        <v>3000</v>
      </c>
    </row>
    <row r="529" spans="1:14" s="79" customFormat="1" ht="14.25" customHeight="1">
      <c r="A529" s="103">
        <v>43573</v>
      </c>
      <c r="B529" s="104" t="s">
        <v>0</v>
      </c>
      <c r="C529" s="104" t="s">
        <v>56</v>
      </c>
      <c r="D529" s="105">
        <v>100</v>
      </c>
      <c r="E529" s="104" t="s">
        <v>2</v>
      </c>
      <c r="F529" s="104">
        <v>31550</v>
      </c>
      <c r="G529" s="104">
        <v>31500</v>
      </c>
      <c r="H529" s="104">
        <v>0</v>
      </c>
      <c r="I529" s="106">
        <v>0</v>
      </c>
      <c r="J529" s="107">
        <f t="shared" ref="J529" si="1463">(IF(E529="SHORT",F529-G529,IF(E529="LONG",G529-F529)))*D529</f>
        <v>5000</v>
      </c>
      <c r="K529" s="108">
        <v>0</v>
      </c>
      <c r="L529" s="108">
        <v>0</v>
      </c>
      <c r="M529" s="108">
        <f t="shared" ref="M529" si="1464">(K529+J529+L529)/D529</f>
        <v>50</v>
      </c>
      <c r="N529" s="109">
        <f t="shared" ref="N529" si="1465">M529*D529</f>
        <v>5000</v>
      </c>
    </row>
    <row r="530" spans="1:14" s="79" customFormat="1" ht="14.25" customHeight="1">
      <c r="A530" s="103">
        <v>43573</v>
      </c>
      <c r="B530" s="104" t="s">
        <v>5</v>
      </c>
      <c r="C530" s="104" t="s">
        <v>55</v>
      </c>
      <c r="D530" s="105">
        <v>5000</v>
      </c>
      <c r="E530" s="104" t="s">
        <v>2</v>
      </c>
      <c r="F530" s="104">
        <v>224.5</v>
      </c>
      <c r="G530" s="104">
        <v>224</v>
      </c>
      <c r="H530" s="104">
        <v>0</v>
      </c>
      <c r="I530" s="106">
        <v>0</v>
      </c>
      <c r="J530" s="107">
        <f t="shared" ref="J530" si="1466">(IF(E530="SHORT",F530-G530,IF(E530="LONG",G530-F530)))*D530</f>
        <v>2500</v>
      </c>
      <c r="K530" s="108">
        <v>0</v>
      </c>
      <c r="L530" s="108">
        <v>0</v>
      </c>
      <c r="M530" s="108">
        <f t="shared" ref="M530" si="1467">(K530+J530+L530)/D530</f>
        <v>0.5</v>
      </c>
      <c r="N530" s="109">
        <f t="shared" ref="N530" si="1468">M530*D530</f>
        <v>2500</v>
      </c>
    </row>
    <row r="531" spans="1:14" s="79" customFormat="1" ht="14.25" customHeight="1">
      <c r="A531" s="103">
        <v>43573</v>
      </c>
      <c r="B531" s="104" t="s">
        <v>9</v>
      </c>
      <c r="C531" s="104" t="s">
        <v>53</v>
      </c>
      <c r="D531" s="105">
        <v>100</v>
      </c>
      <c r="E531" s="104" t="s">
        <v>1</v>
      </c>
      <c r="F531" s="104">
        <v>4425</v>
      </c>
      <c r="G531" s="104">
        <v>4445</v>
      </c>
      <c r="H531" s="104">
        <v>0</v>
      </c>
      <c r="I531" s="106">
        <v>0</v>
      </c>
      <c r="J531" s="107">
        <f t="shared" ref="J531" si="1469">(IF(E531="SHORT",F531-G531,IF(E531="LONG",G531-F531)))*D531</f>
        <v>2000</v>
      </c>
      <c r="K531" s="108">
        <v>0</v>
      </c>
      <c r="L531" s="108">
        <v>0</v>
      </c>
      <c r="M531" s="108">
        <f t="shared" ref="M531" si="1470">(K531+J531+L531)/D531</f>
        <v>20</v>
      </c>
      <c r="N531" s="109">
        <f t="shared" ref="N531" si="1471">M531*D531</f>
        <v>2000</v>
      </c>
    </row>
    <row r="532" spans="1:14" s="79" customFormat="1" ht="14.25" customHeight="1">
      <c r="A532" s="103">
        <v>43571</v>
      </c>
      <c r="B532" s="104" t="s">
        <v>5</v>
      </c>
      <c r="C532" s="104" t="s">
        <v>55</v>
      </c>
      <c r="D532" s="105">
        <v>5000</v>
      </c>
      <c r="E532" s="104" t="s">
        <v>1</v>
      </c>
      <c r="F532" s="104">
        <v>228</v>
      </c>
      <c r="G532" s="104">
        <v>228.5</v>
      </c>
      <c r="H532" s="104">
        <v>0</v>
      </c>
      <c r="I532" s="106">
        <v>0</v>
      </c>
      <c r="J532" s="107">
        <f t="shared" ref="J532" si="1472">(IF(E532="SHORT",F532-G532,IF(E532="LONG",G532-F532)))*D532</f>
        <v>2500</v>
      </c>
      <c r="K532" s="108">
        <v>0</v>
      </c>
      <c r="L532" s="108">
        <v>0</v>
      </c>
      <c r="M532" s="108">
        <f t="shared" ref="M532" si="1473">(K532+J532+L532)/D532</f>
        <v>0.5</v>
      </c>
      <c r="N532" s="109">
        <f t="shared" ref="N532" si="1474">M532*D532</f>
        <v>2500</v>
      </c>
    </row>
    <row r="533" spans="1:14" s="79" customFormat="1" ht="14.25" customHeight="1">
      <c r="A533" s="103">
        <v>43571</v>
      </c>
      <c r="B533" s="104" t="s">
        <v>4</v>
      </c>
      <c r="C533" s="104" t="s">
        <v>56</v>
      </c>
      <c r="D533" s="105">
        <v>30</v>
      </c>
      <c r="E533" s="104" t="s">
        <v>2</v>
      </c>
      <c r="F533" s="104">
        <v>37220</v>
      </c>
      <c r="G533" s="104">
        <v>37050</v>
      </c>
      <c r="H533" s="104">
        <v>0</v>
      </c>
      <c r="I533" s="106">
        <v>0</v>
      </c>
      <c r="J533" s="107">
        <f t="shared" ref="J533" si="1475">(IF(E533="SHORT",F533-G533,IF(E533="LONG",G533-F533)))*D533</f>
        <v>5100</v>
      </c>
      <c r="K533" s="108">
        <v>0</v>
      </c>
      <c r="L533" s="108">
        <v>0</v>
      </c>
      <c r="M533" s="108">
        <f t="shared" ref="M533" si="1476">(K533+J533+L533)/D533</f>
        <v>170</v>
      </c>
      <c r="N533" s="109">
        <f t="shared" ref="N533" si="1477">M533*D533</f>
        <v>5100</v>
      </c>
    </row>
    <row r="534" spans="1:14" s="79" customFormat="1" ht="14.25" customHeight="1">
      <c r="A534" s="103">
        <v>43571</v>
      </c>
      <c r="B534" s="104" t="s">
        <v>0</v>
      </c>
      <c r="C534" s="104" t="s">
        <v>56</v>
      </c>
      <c r="D534" s="105">
        <v>100</v>
      </c>
      <c r="E534" s="104" t="s">
        <v>2</v>
      </c>
      <c r="F534" s="104">
        <v>31820</v>
      </c>
      <c r="G534" s="104">
        <v>31750</v>
      </c>
      <c r="H534" s="104">
        <v>0</v>
      </c>
      <c r="I534" s="106">
        <v>0</v>
      </c>
      <c r="J534" s="107">
        <f t="shared" ref="J534" si="1478">(IF(E534="SHORT",F534-G534,IF(E534="LONG",G534-F534)))*D534</f>
        <v>7000</v>
      </c>
      <c r="K534" s="108">
        <v>0</v>
      </c>
      <c r="L534" s="108">
        <v>0</v>
      </c>
      <c r="M534" s="108">
        <f t="shared" ref="M534" si="1479">(K534+J534+L534)/D534</f>
        <v>70</v>
      </c>
      <c r="N534" s="109">
        <f t="shared" ref="N534" si="1480">M534*D534</f>
        <v>7000</v>
      </c>
    </row>
    <row r="535" spans="1:14" s="79" customFormat="1" ht="14.25" customHeight="1">
      <c r="A535" s="103">
        <v>43570</v>
      </c>
      <c r="B535" s="104" t="s">
        <v>31</v>
      </c>
      <c r="C535" s="104" t="s">
        <v>53</v>
      </c>
      <c r="D535" s="105">
        <v>100</v>
      </c>
      <c r="E535" s="104" t="s">
        <v>1</v>
      </c>
      <c r="F535" s="104">
        <v>4390</v>
      </c>
      <c r="G535" s="104">
        <v>4410</v>
      </c>
      <c r="H535" s="104">
        <v>0</v>
      </c>
      <c r="I535" s="106">
        <v>0</v>
      </c>
      <c r="J535" s="107">
        <f t="shared" ref="J535" si="1481">(IF(E535="SHORT",F535-G535,IF(E535="LONG",G535-F535)))*D535</f>
        <v>2000</v>
      </c>
      <c r="K535" s="108">
        <v>0</v>
      </c>
      <c r="L535" s="108">
        <v>0</v>
      </c>
      <c r="M535" s="108">
        <f t="shared" ref="M535" si="1482">(K535+J535+L535)/D535</f>
        <v>20</v>
      </c>
      <c r="N535" s="109">
        <f t="shared" ref="N535" si="1483">M535*D535</f>
        <v>2000</v>
      </c>
    </row>
    <row r="536" spans="1:14" s="79" customFormat="1" ht="14.25" customHeight="1">
      <c r="A536" s="103">
        <v>43570</v>
      </c>
      <c r="B536" s="104" t="s">
        <v>0</v>
      </c>
      <c r="C536" s="104" t="s">
        <v>56</v>
      </c>
      <c r="D536" s="105">
        <v>100</v>
      </c>
      <c r="E536" s="104" t="s">
        <v>2</v>
      </c>
      <c r="F536" s="104">
        <v>31750</v>
      </c>
      <c r="G536" s="104">
        <v>31700</v>
      </c>
      <c r="H536" s="104">
        <v>0</v>
      </c>
      <c r="I536" s="106">
        <v>0</v>
      </c>
      <c r="J536" s="107">
        <f t="shared" ref="J536" si="1484">(IF(E536="SHORT",F536-G536,IF(E536="LONG",G536-F536)))*D536</f>
        <v>5000</v>
      </c>
      <c r="K536" s="108">
        <v>0</v>
      </c>
      <c r="L536" s="108">
        <v>0</v>
      </c>
      <c r="M536" s="108">
        <f t="shared" ref="M536" si="1485">(K536+J536+L536)/D536</f>
        <v>50</v>
      </c>
      <c r="N536" s="109">
        <f t="shared" ref="N536" si="1486">M536*D536</f>
        <v>5000</v>
      </c>
    </row>
    <row r="537" spans="1:14" s="79" customFormat="1" ht="14.25" customHeight="1">
      <c r="A537" s="103">
        <v>43570</v>
      </c>
      <c r="B537" s="104" t="s">
        <v>93</v>
      </c>
      <c r="C537" s="104" t="s">
        <v>56</v>
      </c>
      <c r="D537" s="105">
        <v>5000</v>
      </c>
      <c r="E537" s="104" t="s">
        <v>1</v>
      </c>
      <c r="F537" s="104">
        <v>135</v>
      </c>
      <c r="G537" s="104">
        <v>135.5</v>
      </c>
      <c r="H537" s="104">
        <v>0</v>
      </c>
      <c r="I537" s="106">
        <v>0</v>
      </c>
      <c r="J537" s="107">
        <f t="shared" ref="J537" si="1487">(IF(E537="SHORT",F537-G537,IF(E537="LONG",G537-F537)))*D537</f>
        <v>2500</v>
      </c>
      <c r="K537" s="108">
        <v>0</v>
      </c>
      <c r="L537" s="108">
        <v>0</v>
      </c>
      <c r="M537" s="108">
        <f t="shared" ref="M537" si="1488">(K537+J537+L537)/D537</f>
        <v>0.5</v>
      </c>
      <c r="N537" s="109">
        <f t="shared" ref="N537" si="1489">M537*D537</f>
        <v>2500</v>
      </c>
    </row>
    <row r="538" spans="1:14" s="79" customFormat="1" ht="14.25" customHeight="1">
      <c r="A538" s="103">
        <v>43567</v>
      </c>
      <c r="B538" s="104" t="s">
        <v>0</v>
      </c>
      <c r="C538" s="104" t="s">
        <v>56</v>
      </c>
      <c r="D538" s="105">
        <v>100</v>
      </c>
      <c r="E538" s="104" t="s">
        <v>1</v>
      </c>
      <c r="F538" s="104">
        <v>31810</v>
      </c>
      <c r="G538" s="104">
        <v>31870</v>
      </c>
      <c r="H538" s="104">
        <v>0</v>
      </c>
      <c r="I538" s="106">
        <v>0</v>
      </c>
      <c r="J538" s="107">
        <f t="shared" ref="J538" si="1490">(IF(E538="SHORT",F538-G538,IF(E538="LONG",G538-F538)))*D538</f>
        <v>6000</v>
      </c>
      <c r="K538" s="108">
        <v>0</v>
      </c>
      <c r="L538" s="108">
        <v>0</v>
      </c>
      <c r="M538" s="108">
        <f t="shared" ref="M538" si="1491">(K538+J538+L538)/D538</f>
        <v>60</v>
      </c>
      <c r="N538" s="109">
        <f t="shared" ref="N538" si="1492">M538*D538</f>
        <v>6000</v>
      </c>
    </row>
    <row r="539" spans="1:14" s="79" customFormat="1" ht="14.25" customHeight="1">
      <c r="A539" s="103">
        <v>43567</v>
      </c>
      <c r="B539" s="104" t="s">
        <v>4</v>
      </c>
      <c r="C539" s="104" t="s">
        <v>56</v>
      </c>
      <c r="D539" s="105">
        <v>30</v>
      </c>
      <c r="E539" s="104" t="s">
        <v>2</v>
      </c>
      <c r="F539" s="104">
        <v>37350</v>
      </c>
      <c r="G539" s="104">
        <v>37200</v>
      </c>
      <c r="H539" s="104">
        <v>0</v>
      </c>
      <c r="I539" s="106">
        <v>0</v>
      </c>
      <c r="J539" s="107">
        <f t="shared" ref="J539" si="1493">(IF(E539="SHORT",F539-G539,IF(E539="LONG",G539-F539)))*D539</f>
        <v>4500</v>
      </c>
      <c r="K539" s="108">
        <v>0</v>
      </c>
      <c r="L539" s="108">
        <v>0</v>
      </c>
      <c r="M539" s="108">
        <f t="shared" ref="M539" si="1494">(K539+J539+L539)/D539</f>
        <v>150</v>
      </c>
      <c r="N539" s="109">
        <f t="shared" ref="N539" si="1495">M539*D539</f>
        <v>4500</v>
      </c>
    </row>
    <row r="540" spans="1:14" s="79" customFormat="1" ht="14.25" customHeight="1">
      <c r="A540" s="103">
        <v>43567</v>
      </c>
      <c r="B540" s="104" t="s">
        <v>96</v>
      </c>
      <c r="C540" s="104" t="s">
        <v>53</v>
      </c>
      <c r="D540" s="105">
        <v>100</v>
      </c>
      <c r="E540" s="104" t="s">
        <v>1</v>
      </c>
      <c r="F540" s="104">
        <v>4470</v>
      </c>
      <c r="G540" s="104">
        <v>4435</v>
      </c>
      <c r="H540" s="104">
        <v>0</v>
      </c>
      <c r="I540" s="106">
        <v>0</v>
      </c>
      <c r="J540" s="107">
        <f t="shared" ref="J540" si="1496">(IF(E540="SHORT",F540-G540,IF(E540="LONG",G540-F540)))*D540</f>
        <v>-3500</v>
      </c>
      <c r="K540" s="108">
        <v>0</v>
      </c>
      <c r="L540" s="108">
        <v>0</v>
      </c>
      <c r="M540" s="108">
        <f t="shared" ref="M540" si="1497">(K540+J540+L540)/D540</f>
        <v>-35</v>
      </c>
      <c r="N540" s="109">
        <f t="shared" ref="N540" si="1498">M540*D540</f>
        <v>-3500</v>
      </c>
    </row>
    <row r="541" spans="1:14" s="79" customFormat="1" ht="14.25" customHeight="1">
      <c r="A541" s="103">
        <v>43566</v>
      </c>
      <c r="B541" s="104" t="s">
        <v>96</v>
      </c>
      <c r="C541" s="104" t="s">
        <v>53</v>
      </c>
      <c r="D541" s="105">
        <v>100</v>
      </c>
      <c r="E541" s="104" t="s">
        <v>1</v>
      </c>
      <c r="F541" s="104">
        <v>4445</v>
      </c>
      <c r="G541" s="104">
        <v>4415</v>
      </c>
      <c r="H541" s="104">
        <v>0</v>
      </c>
      <c r="I541" s="106">
        <v>0</v>
      </c>
      <c r="J541" s="107">
        <f t="shared" ref="J541" si="1499">(IF(E541="SHORT",F541-G541,IF(E541="LONG",G541-F541)))*D541</f>
        <v>-3000</v>
      </c>
      <c r="K541" s="108">
        <v>0</v>
      </c>
      <c r="L541" s="108">
        <v>0</v>
      </c>
      <c r="M541" s="108">
        <f t="shared" ref="M541" si="1500">(K541+J541+L541)/D541</f>
        <v>-30</v>
      </c>
      <c r="N541" s="109">
        <f t="shared" ref="N541" si="1501">M541*D541</f>
        <v>-3000</v>
      </c>
    </row>
    <row r="542" spans="1:14" s="79" customFormat="1" ht="14.25" customHeight="1">
      <c r="A542" s="103">
        <v>43566</v>
      </c>
      <c r="B542" s="104" t="s">
        <v>95</v>
      </c>
      <c r="C542" s="104" t="s">
        <v>56</v>
      </c>
      <c r="D542" s="105">
        <v>100</v>
      </c>
      <c r="E542" s="104" t="s">
        <v>2</v>
      </c>
      <c r="F542" s="104">
        <v>32050</v>
      </c>
      <c r="G542" s="104">
        <v>32000</v>
      </c>
      <c r="H542" s="104">
        <v>31950</v>
      </c>
      <c r="I542" s="106">
        <v>0</v>
      </c>
      <c r="J542" s="107">
        <f t="shared" ref="J542" si="1502">(IF(E542="SHORT",F542-G542,IF(E542="LONG",G542-F542)))*D542</f>
        <v>5000</v>
      </c>
      <c r="K542" s="108">
        <f>(IF(E542="SHORT",IF(H542="",0,G542-H542),IF(E542="LONG",IF(H542="",0,H542-G542))))*D542</f>
        <v>5000</v>
      </c>
      <c r="L542" s="108">
        <v>0</v>
      </c>
      <c r="M542" s="108">
        <f t="shared" ref="M542" si="1503">(K542+J542+L542)/D542</f>
        <v>100</v>
      </c>
      <c r="N542" s="109">
        <f t="shared" ref="N542" si="1504">M542*D542</f>
        <v>10000</v>
      </c>
    </row>
    <row r="543" spans="1:14" s="79" customFormat="1" ht="14.25" customHeight="1">
      <c r="A543" s="103">
        <v>43566</v>
      </c>
      <c r="B543" s="104" t="s">
        <v>4</v>
      </c>
      <c r="C543" s="104" t="s">
        <v>56</v>
      </c>
      <c r="D543" s="105">
        <v>30</v>
      </c>
      <c r="E543" s="104" t="s">
        <v>2</v>
      </c>
      <c r="F543" s="104">
        <v>37530</v>
      </c>
      <c r="G543" s="104">
        <v>37400</v>
      </c>
      <c r="H543" s="104">
        <v>37200</v>
      </c>
      <c r="I543" s="106">
        <v>0</v>
      </c>
      <c r="J543" s="107">
        <f t="shared" ref="J543" si="1505">(IF(E543="SHORT",F543-G543,IF(E543="LONG",G543-F543)))*D543</f>
        <v>3900</v>
      </c>
      <c r="K543" s="108">
        <f>(IF(E543="SHORT",IF(H543="",0,G543-H543),IF(E543="LONG",IF(H543="",0,H543-G543))))*D543</f>
        <v>6000</v>
      </c>
      <c r="L543" s="108">
        <v>0</v>
      </c>
      <c r="M543" s="108">
        <f t="shared" ref="M543" si="1506">(K543+J543+L543)/D543</f>
        <v>330</v>
      </c>
      <c r="N543" s="109">
        <f t="shared" ref="N543" si="1507">M543*D543</f>
        <v>9900</v>
      </c>
    </row>
    <row r="544" spans="1:14" s="79" customFormat="1" ht="14.25" customHeight="1">
      <c r="A544" s="103">
        <v>43565</v>
      </c>
      <c r="B544" s="104" t="s">
        <v>32</v>
      </c>
      <c r="C544" s="104" t="s">
        <v>53</v>
      </c>
      <c r="D544" s="105">
        <v>1250</v>
      </c>
      <c r="E544" s="104" t="s">
        <v>1</v>
      </c>
      <c r="F544" s="104">
        <v>188.2</v>
      </c>
      <c r="G544" s="104">
        <v>189.5</v>
      </c>
      <c r="H544" s="104">
        <v>0</v>
      </c>
      <c r="I544" s="106">
        <v>0</v>
      </c>
      <c r="J544" s="107">
        <f t="shared" ref="J544" si="1508">(IF(E544="SHORT",F544-G544,IF(E544="LONG",G544-F544)))*D544</f>
        <v>1625.0000000000141</v>
      </c>
      <c r="K544" s="108">
        <v>0</v>
      </c>
      <c r="L544" s="108">
        <v>0</v>
      </c>
      <c r="M544" s="108">
        <f t="shared" ref="M544" si="1509">(K544+J544+L544)/D544</f>
        <v>1.3000000000000114</v>
      </c>
      <c r="N544" s="109">
        <f t="shared" ref="N544" si="1510">M544*D544</f>
        <v>1625.0000000000141</v>
      </c>
    </row>
    <row r="545" spans="1:14" s="79" customFormat="1" ht="14.25" customHeight="1">
      <c r="A545" s="103">
        <v>43565</v>
      </c>
      <c r="B545" s="104" t="s">
        <v>4</v>
      </c>
      <c r="C545" s="104" t="s">
        <v>56</v>
      </c>
      <c r="D545" s="105">
        <v>30</v>
      </c>
      <c r="E545" s="104" t="s">
        <v>2</v>
      </c>
      <c r="F545" s="104">
        <v>37850</v>
      </c>
      <c r="G545" s="104">
        <v>37700</v>
      </c>
      <c r="H545" s="104">
        <v>0</v>
      </c>
      <c r="I545" s="106">
        <v>0</v>
      </c>
      <c r="J545" s="107">
        <f t="shared" ref="J545" si="1511">(IF(E545="SHORT",F545-G545,IF(E545="LONG",G545-F545)))*D545</f>
        <v>4500</v>
      </c>
      <c r="K545" s="108">
        <v>0</v>
      </c>
      <c r="L545" s="108">
        <v>0</v>
      </c>
      <c r="M545" s="108">
        <f t="shared" ref="M545" si="1512">(K545+J545+L545)/D545</f>
        <v>150</v>
      </c>
      <c r="N545" s="109">
        <f t="shared" ref="N545" si="1513">M545*D545</f>
        <v>4500</v>
      </c>
    </row>
    <row r="546" spans="1:14" s="79" customFormat="1" ht="14.25" customHeight="1">
      <c r="A546" s="103">
        <v>43565</v>
      </c>
      <c r="B546" s="104" t="s">
        <v>95</v>
      </c>
      <c r="C546" s="104" t="s">
        <v>56</v>
      </c>
      <c r="D546" s="105">
        <v>100</v>
      </c>
      <c r="E546" s="104" t="s">
        <v>2</v>
      </c>
      <c r="F546" s="104">
        <v>32225</v>
      </c>
      <c r="G546" s="104">
        <v>32150</v>
      </c>
      <c r="H546" s="104">
        <v>0</v>
      </c>
      <c r="I546" s="106">
        <v>0</v>
      </c>
      <c r="J546" s="107">
        <f t="shared" ref="J546" si="1514">(IF(E546="SHORT",F546-G546,IF(E546="LONG",G546-F546)))*D546</f>
        <v>7500</v>
      </c>
      <c r="K546" s="108">
        <v>0</v>
      </c>
      <c r="L546" s="108">
        <v>0</v>
      </c>
      <c r="M546" s="108">
        <f t="shared" ref="M546" si="1515">(K546+J546+L546)/D546</f>
        <v>75</v>
      </c>
      <c r="N546" s="109">
        <f t="shared" ref="N546" si="1516">M546*D546</f>
        <v>7500</v>
      </c>
    </row>
    <row r="547" spans="1:14" s="79" customFormat="1" ht="14.25" customHeight="1">
      <c r="A547" s="103">
        <v>43565</v>
      </c>
      <c r="B547" s="104" t="s">
        <v>92</v>
      </c>
      <c r="C547" s="104" t="s">
        <v>55</v>
      </c>
      <c r="D547" s="105">
        <v>5000</v>
      </c>
      <c r="E547" s="104" t="s">
        <v>2</v>
      </c>
      <c r="F547" s="104">
        <v>224</v>
      </c>
      <c r="G547" s="104">
        <v>223.5</v>
      </c>
      <c r="H547" s="104">
        <v>0</v>
      </c>
      <c r="I547" s="106">
        <v>0</v>
      </c>
      <c r="J547" s="107">
        <f t="shared" ref="J547" si="1517">(IF(E547="SHORT",F547-G547,IF(E547="LONG",G547-F547)))*D547</f>
        <v>2500</v>
      </c>
      <c r="K547" s="108">
        <v>0</v>
      </c>
      <c r="L547" s="108">
        <v>0</v>
      </c>
      <c r="M547" s="108">
        <f t="shared" ref="M547" si="1518">(K547+J547+L547)/D547</f>
        <v>0.5</v>
      </c>
      <c r="N547" s="109">
        <f t="shared" ref="N547" si="1519">M547*D547</f>
        <v>2500</v>
      </c>
    </row>
    <row r="548" spans="1:14" s="79" customFormat="1" ht="14.25" customHeight="1">
      <c r="A548" s="103">
        <v>43565</v>
      </c>
      <c r="B548" s="104" t="s">
        <v>31</v>
      </c>
      <c r="C548" s="104" t="s">
        <v>53</v>
      </c>
      <c r="D548" s="105">
        <v>100</v>
      </c>
      <c r="E548" s="104" t="s">
        <v>1</v>
      </c>
      <c r="F548" s="104">
        <v>4455</v>
      </c>
      <c r="G548" s="104">
        <v>4475</v>
      </c>
      <c r="H548" s="104">
        <v>0</v>
      </c>
      <c r="I548" s="106">
        <v>0</v>
      </c>
      <c r="J548" s="107">
        <f t="shared" ref="J548" si="1520">(IF(E548="SHORT",F548-G548,IF(E548="LONG",G548-F548)))*D548</f>
        <v>2000</v>
      </c>
      <c r="K548" s="108">
        <v>0</v>
      </c>
      <c r="L548" s="108">
        <v>0</v>
      </c>
      <c r="M548" s="108">
        <f t="shared" ref="M548" si="1521">(K548+J548+L548)/D548</f>
        <v>20</v>
      </c>
      <c r="N548" s="109">
        <f t="shared" ref="N548" si="1522">M548*D548</f>
        <v>2000</v>
      </c>
    </row>
    <row r="549" spans="1:14" s="79" customFormat="1" ht="14.25" customHeight="1">
      <c r="A549" s="103">
        <v>43564</v>
      </c>
      <c r="B549" s="104" t="s">
        <v>0</v>
      </c>
      <c r="C549" s="104" t="s">
        <v>56</v>
      </c>
      <c r="D549" s="105">
        <v>100</v>
      </c>
      <c r="E549" s="104" t="s">
        <v>2</v>
      </c>
      <c r="F549" s="104">
        <v>32135</v>
      </c>
      <c r="G549" s="104">
        <v>32200</v>
      </c>
      <c r="H549" s="104">
        <v>0</v>
      </c>
      <c r="I549" s="106">
        <v>0</v>
      </c>
      <c r="J549" s="107">
        <f t="shared" ref="J549" si="1523">(IF(E549="SHORT",F549-G549,IF(E549="LONG",G549-F549)))*D549</f>
        <v>-6500</v>
      </c>
      <c r="K549" s="108">
        <v>0</v>
      </c>
      <c r="L549" s="108">
        <v>0</v>
      </c>
      <c r="M549" s="108">
        <f t="shared" ref="M549" si="1524">(K549+J549+L549)/D549</f>
        <v>-65</v>
      </c>
      <c r="N549" s="109">
        <f t="shared" ref="N549" si="1525">M549*D549</f>
        <v>-6500</v>
      </c>
    </row>
    <row r="550" spans="1:14" s="79" customFormat="1" ht="14.25" customHeight="1">
      <c r="A550" s="103">
        <v>43564</v>
      </c>
      <c r="B550" s="104" t="s">
        <v>8</v>
      </c>
      <c r="C550" s="104" t="s">
        <v>56</v>
      </c>
      <c r="D550" s="105">
        <v>30</v>
      </c>
      <c r="E550" s="104" t="s">
        <v>2</v>
      </c>
      <c r="F550" s="104">
        <v>37950</v>
      </c>
      <c r="G550" s="104">
        <v>37800</v>
      </c>
      <c r="H550" s="104">
        <v>0</v>
      </c>
      <c r="I550" s="106">
        <v>0</v>
      </c>
      <c r="J550" s="107">
        <f t="shared" ref="J550" si="1526">(IF(E550="SHORT",F550-G550,IF(E550="LONG",G550-F550)))*D550</f>
        <v>4500</v>
      </c>
      <c r="K550" s="108">
        <v>0</v>
      </c>
      <c r="L550" s="108">
        <v>0</v>
      </c>
      <c r="M550" s="108">
        <f t="shared" ref="M550" si="1527">(K550+J550+L550)/D550</f>
        <v>150</v>
      </c>
      <c r="N550" s="109">
        <f t="shared" ref="N550" si="1528">M550*D550</f>
        <v>4500</v>
      </c>
    </row>
    <row r="551" spans="1:14" s="79" customFormat="1" ht="14.25" customHeight="1">
      <c r="A551" s="103">
        <v>43564</v>
      </c>
      <c r="B551" s="104" t="s">
        <v>9</v>
      </c>
      <c r="C551" s="104" t="s">
        <v>53</v>
      </c>
      <c r="D551" s="105">
        <v>100</v>
      </c>
      <c r="E551" s="104" t="s">
        <v>1</v>
      </c>
      <c r="F551" s="104">
        <v>4500</v>
      </c>
      <c r="G551" s="104">
        <v>4470</v>
      </c>
      <c r="H551" s="104">
        <v>0</v>
      </c>
      <c r="I551" s="106">
        <v>0</v>
      </c>
      <c r="J551" s="107">
        <f t="shared" ref="J551" si="1529">(IF(E551="SHORT",F551-G551,IF(E551="LONG",G551-F551)))*D551</f>
        <v>-3000</v>
      </c>
      <c r="K551" s="108">
        <v>0</v>
      </c>
      <c r="L551" s="108">
        <v>0</v>
      </c>
      <c r="M551" s="108">
        <f t="shared" ref="M551" si="1530">(K551+J551+L551)/D551</f>
        <v>-30</v>
      </c>
      <c r="N551" s="109">
        <f t="shared" ref="N551" si="1531">M551*D551</f>
        <v>-3000</v>
      </c>
    </row>
    <row r="552" spans="1:14" s="79" customFormat="1" ht="14.25" customHeight="1">
      <c r="A552" s="103">
        <v>43564</v>
      </c>
      <c r="B552" s="104" t="s">
        <v>92</v>
      </c>
      <c r="C552" s="104" t="s">
        <v>55</v>
      </c>
      <c r="D552" s="105">
        <v>5000</v>
      </c>
      <c r="E552" s="104" t="s">
        <v>2</v>
      </c>
      <c r="F552" s="104">
        <v>226.5</v>
      </c>
      <c r="G552" s="104">
        <v>227.25</v>
      </c>
      <c r="H552" s="104">
        <v>0</v>
      </c>
      <c r="I552" s="106">
        <v>0</v>
      </c>
      <c r="J552" s="107">
        <f t="shared" ref="J552" si="1532">(IF(E552="SHORT",F552-G552,IF(E552="LONG",G552-F552)))*D552</f>
        <v>-3750</v>
      </c>
      <c r="K552" s="108">
        <v>0</v>
      </c>
      <c r="L552" s="108">
        <v>0</v>
      </c>
      <c r="M552" s="108">
        <f t="shared" ref="M552" si="1533">(K552+J552+L552)/D552</f>
        <v>-0.75</v>
      </c>
      <c r="N552" s="109">
        <f t="shared" ref="N552" si="1534">M552*D552</f>
        <v>-3750</v>
      </c>
    </row>
    <row r="553" spans="1:14" s="79" customFormat="1" ht="14.25" customHeight="1">
      <c r="A553" s="103">
        <v>43563</v>
      </c>
      <c r="B553" s="104" t="s">
        <v>31</v>
      </c>
      <c r="C553" s="104" t="s">
        <v>53</v>
      </c>
      <c r="D553" s="105">
        <v>100</v>
      </c>
      <c r="E553" s="104" t="s">
        <v>1</v>
      </c>
      <c r="F553" s="104">
        <v>4425</v>
      </c>
      <c r="G553" s="104">
        <v>4450</v>
      </c>
      <c r="H553" s="104">
        <v>0</v>
      </c>
      <c r="I553" s="106">
        <v>0</v>
      </c>
      <c r="J553" s="107">
        <f t="shared" ref="J553" si="1535">(IF(E553="SHORT",F553-G553,IF(E553="LONG",G553-F553)))*D553</f>
        <v>2500</v>
      </c>
      <c r="K553" s="108">
        <v>0</v>
      </c>
      <c r="L553" s="108">
        <v>0</v>
      </c>
      <c r="M553" s="108">
        <f t="shared" ref="M553" si="1536">(K553+J553+L553)/D553</f>
        <v>25</v>
      </c>
      <c r="N553" s="109">
        <f t="shared" ref="N553" si="1537">M553*D553</f>
        <v>2500</v>
      </c>
    </row>
    <row r="554" spans="1:14" s="79" customFormat="1" ht="14.25" customHeight="1">
      <c r="A554" s="103">
        <v>43563</v>
      </c>
      <c r="B554" s="104" t="s">
        <v>4</v>
      </c>
      <c r="C554" s="104" t="s">
        <v>56</v>
      </c>
      <c r="D554" s="105">
        <v>30</v>
      </c>
      <c r="E554" s="104" t="s">
        <v>2</v>
      </c>
      <c r="F554" s="104">
        <v>37800</v>
      </c>
      <c r="G554" s="104">
        <v>38050</v>
      </c>
      <c r="H554" s="104">
        <v>0</v>
      </c>
      <c r="I554" s="106">
        <v>0</v>
      </c>
      <c r="J554" s="107">
        <f t="shared" ref="J554" si="1538">(IF(E554="SHORT",F554-G554,IF(E554="LONG",G554-F554)))*D554</f>
        <v>-7500</v>
      </c>
      <c r="K554" s="108">
        <v>0</v>
      </c>
      <c r="L554" s="108">
        <v>0</v>
      </c>
      <c r="M554" s="108">
        <f t="shared" ref="M554" si="1539">(K554+J554+L554)/D554</f>
        <v>-250</v>
      </c>
      <c r="N554" s="109">
        <f t="shared" ref="N554" si="1540">M554*D554</f>
        <v>-7500</v>
      </c>
    </row>
    <row r="555" spans="1:14" s="79" customFormat="1" ht="14.25" customHeight="1">
      <c r="A555" s="103">
        <v>43563</v>
      </c>
      <c r="B555" s="104" t="s">
        <v>0</v>
      </c>
      <c r="C555" s="104" t="s">
        <v>56</v>
      </c>
      <c r="D555" s="105">
        <v>100</v>
      </c>
      <c r="E555" s="104" t="s">
        <v>1</v>
      </c>
      <c r="F555" s="104">
        <v>32125</v>
      </c>
      <c r="G555" s="104">
        <v>32200</v>
      </c>
      <c r="H555" s="104">
        <v>32300</v>
      </c>
      <c r="I555" s="106">
        <v>0</v>
      </c>
      <c r="J555" s="107">
        <f t="shared" ref="J555" si="1541">(IF(E555="SHORT",F555-G555,IF(E555="LONG",G555-F555)))*D555</f>
        <v>7500</v>
      </c>
      <c r="K555" s="108">
        <f>(IF(E555="SHORT",IF(H555="",0,G555-H555),IF(E555="LONG",IF(H555="",0,H555-G555))))*D555</f>
        <v>10000</v>
      </c>
      <c r="L555" s="108">
        <v>0</v>
      </c>
      <c r="M555" s="108">
        <f t="shared" ref="M555" si="1542">(K555+J555+L555)/D555</f>
        <v>175</v>
      </c>
      <c r="N555" s="109">
        <f t="shared" ref="N555" si="1543">M555*D555</f>
        <v>17500</v>
      </c>
    </row>
    <row r="556" spans="1:14" s="79" customFormat="1" ht="14.25" customHeight="1">
      <c r="A556" s="103">
        <v>43560</v>
      </c>
      <c r="B556" s="104" t="s">
        <v>0</v>
      </c>
      <c r="C556" s="104" t="s">
        <v>56</v>
      </c>
      <c r="D556" s="105">
        <v>100</v>
      </c>
      <c r="E556" s="104" t="s">
        <v>2</v>
      </c>
      <c r="F556" s="104">
        <v>31800</v>
      </c>
      <c r="G556" s="104">
        <v>31740</v>
      </c>
      <c r="H556" s="104">
        <v>31650</v>
      </c>
      <c r="I556" s="106">
        <v>0</v>
      </c>
      <c r="J556" s="107">
        <f t="shared" ref="J556" si="1544">(IF(E556="SHORT",F556-G556,IF(E556="LONG",G556-F556)))*D556</f>
        <v>6000</v>
      </c>
      <c r="K556" s="108">
        <f>(IF(E556="SHORT",IF(H556="",0,G556-H556),IF(E556="LONG",IF(H556="",0,H556-G556))))*D556</f>
        <v>9000</v>
      </c>
      <c r="L556" s="108">
        <v>0</v>
      </c>
      <c r="M556" s="108">
        <f t="shared" ref="M556" si="1545">(K556+J556+L556)/D556</f>
        <v>150</v>
      </c>
      <c r="N556" s="109">
        <f t="shared" ref="N556" si="1546">M556*D556</f>
        <v>15000</v>
      </c>
    </row>
    <row r="557" spans="1:14" s="79" customFormat="1" ht="14.25" customHeight="1">
      <c r="A557" s="103">
        <v>43560</v>
      </c>
      <c r="B557" s="104" t="s">
        <v>5</v>
      </c>
      <c r="C557" s="104" t="s">
        <v>55</v>
      </c>
      <c r="D557" s="105">
        <v>5000</v>
      </c>
      <c r="E557" s="104" t="s">
        <v>1</v>
      </c>
      <c r="F557" s="104">
        <v>227.5</v>
      </c>
      <c r="G557" s="104">
        <v>228.5</v>
      </c>
      <c r="H557" s="104">
        <v>229.5</v>
      </c>
      <c r="I557" s="106">
        <v>0</v>
      </c>
      <c r="J557" s="107">
        <f t="shared" ref="J557" si="1547">(IF(E557="SHORT",F557-G557,IF(E557="LONG",G557-F557)))*D557</f>
        <v>5000</v>
      </c>
      <c r="K557" s="108">
        <f>(IF(E557="SHORT",IF(H557="",0,G557-H557),IF(E557="LONG",IF(H557="",0,H557-G557))))*D557</f>
        <v>5000</v>
      </c>
      <c r="L557" s="108">
        <v>0</v>
      </c>
      <c r="M557" s="108">
        <f t="shared" ref="M557" si="1548">(K557+J557+L557)/D557</f>
        <v>2</v>
      </c>
      <c r="N557" s="109">
        <f t="shared" ref="N557" si="1549">M557*D557</f>
        <v>10000</v>
      </c>
    </row>
    <row r="558" spans="1:14" s="79" customFormat="1" ht="14.25" customHeight="1">
      <c r="A558" s="103">
        <v>43560</v>
      </c>
      <c r="B558" s="104" t="s">
        <v>31</v>
      </c>
      <c r="C558" s="104" t="s">
        <v>53</v>
      </c>
      <c r="D558" s="105">
        <v>100</v>
      </c>
      <c r="E558" s="104" t="s">
        <v>1</v>
      </c>
      <c r="F558" s="104">
        <v>4303</v>
      </c>
      <c r="G558" s="104">
        <v>4320</v>
      </c>
      <c r="H558" s="104">
        <v>4340</v>
      </c>
      <c r="I558" s="106">
        <v>0</v>
      </c>
      <c r="J558" s="107">
        <f t="shared" ref="J558" si="1550">(IF(E558="SHORT",F558-G558,IF(E558="LONG",G558-F558)))*D558</f>
        <v>1700</v>
      </c>
      <c r="K558" s="108">
        <f>(IF(E558="SHORT",IF(H558="",0,G558-H558),IF(E558="LONG",IF(H558="",0,H558-G558))))*D558</f>
        <v>2000</v>
      </c>
      <c r="L558" s="108">
        <v>0</v>
      </c>
      <c r="M558" s="108">
        <f t="shared" ref="M558" si="1551">(K558+J558+L558)/D558</f>
        <v>37</v>
      </c>
      <c r="N558" s="109">
        <f t="shared" ref="N558" si="1552">M558*D558</f>
        <v>3700</v>
      </c>
    </row>
    <row r="559" spans="1:14" s="79" customFormat="1" ht="14.25" customHeight="1">
      <c r="A559" s="103">
        <v>43560</v>
      </c>
      <c r="B559" s="104" t="s">
        <v>8</v>
      </c>
      <c r="C559" s="104" t="s">
        <v>56</v>
      </c>
      <c r="D559" s="105">
        <v>30</v>
      </c>
      <c r="E559" s="104" t="s">
        <v>1</v>
      </c>
      <c r="F559" s="104">
        <v>37600</v>
      </c>
      <c r="G559" s="104">
        <v>37700</v>
      </c>
      <c r="H559" s="104">
        <v>0</v>
      </c>
      <c r="I559" s="106">
        <v>0</v>
      </c>
      <c r="J559" s="107">
        <f t="shared" ref="J559" si="1553">(IF(E559="SHORT",F559-G559,IF(E559="LONG",G559-F559)))*D559</f>
        <v>3000</v>
      </c>
      <c r="K559" s="108">
        <v>0</v>
      </c>
      <c r="L559" s="108">
        <v>0</v>
      </c>
      <c r="M559" s="108">
        <f t="shared" ref="M559" si="1554">(K559+J559+L559)/D559</f>
        <v>100</v>
      </c>
      <c r="N559" s="109">
        <f t="shared" ref="N559" si="1555">M559*D559</f>
        <v>3000</v>
      </c>
    </row>
    <row r="560" spans="1:14" s="79" customFormat="1" ht="14.25" customHeight="1">
      <c r="A560" s="103">
        <v>43559</v>
      </c>
      <c r="B560" s="104" t="s">
        <v>31</v>
      </c>
      <c r="C560" s="104" t="s">
        <v>53</v>
      </c>
      <c r="D560" s="105">
        <v>100</v>
      </c>
      <c r="E560" s="104" t="s">
        <v>1</v>
      </c>
      <c r="F560" s="104">
        <v>4320</v>
      </c>
      <c r="G560" s="104">
        <v>4340</v>
      </c>
      <c r="H560" s="104">
        <v>0</v>
      </c>
      <c r="I560" s="106">
        <v>0</v>
      </c>
      <c r="J560" s="107">
        <f t="shared" ref="J560" si="1556">(IF(E560="SHORT",F560-G560,IF(E560="LONG",G560-F560)))*D560</f>
        <v>2000</v>
      </c>
      <c r="K560" s="108">
        <v>0</v>
      </c>
      <c r="L560" s="108">
        <v>0</v>
      </c>
      <c r="M560" s="108">
        <f t="shared" ref="M560" si="1557">(K560+J560+L560)/D560</f>
        <v>20</v>
      </c>
      <c r="N560" s="109">
        <f t="shared" ref="N560" si="1558">M560*D560</f>
        <v>2000</v>
      </c>
    </row>
    <row r="561" spans="1:14" s="79" customFormat="1" ht="14.25" customHeight="1">
      <c r="A561" s="103">
        <v>43559</v>
      </c>
      <c r="B561" s="104" t="s">
        <v>0</v>
      </c>
      <c r="C561" s="104" t="s">
        <v>56</v>
      </c>
      <c r="D561" s="105">
        <v>100</v>
      </c>
      <c r="E561" s="104" t="s">
        <v>2</v>
      </c>
      <c r="F561" s="104">
        <v>31740</v>
      </c>
      <c r="G561" s="104">
        <v>31820</v>
      </c>
      <c r="H561" s="104">
        <v>0</v>
      </c>
      <c r="I561" s="106">
        <v>0</v>
      </c>
      <c r="J561" s="107">
        <f t="shared" ref="J561" si="1559">(IF(E561="SHORT",F561-G561,IF(E561="LONG",G561-F561)))*D561</f>
        <v>-8000</v>
      </c>
      <c r="K561" s="108">
        <v>0</v>
      </c>
      <c r="L561" s="108">
        <v>0</v>
      </c>
      <c r="M561" s="108">
        <f t="shared" ref="M561" si="1560">(K561+J561+L561)/D561</f>
        <v>-80</v>
      </c>
      <c r="N561" s="109">
        <f t="shared" ref="N561" si="1561">M561*D561</f>
        <v>-8000</v>
      </c>
    </row>
    <row r="562" spans="1:14" s="79" customFormat="1" ht="14.25" customHeight="1">
      <c r="A562" s="103">
        <v>43559</v>
      </c>
      <c r="B562" s="104" t="s">
        <v>8</v>
      </c>
      <c r="C562" s="104" t="s">
        <v>56</v>
      </c>
      <c r="D562" s="105">
        <v>30</v>
      </c>
      <c r="E562" s="104" t="s">
        <v>2</v>
      </c>
      <c r="F562" s="104">
        <v>37380</v>
      </c>
      <c r="G562" s="104">
        <v>37280</v>
      </c>
      <c r="H562" s="104">
        <v>37180</v>
      </c>
      <c r="I562" s="106">
        <v>0</v>
      </c>
      <c r="J562" s="107">
        <f t="shared" ref="J562" si="1562">(IF(E562="SHORT",F562-G562,IF(E562="LONG",G562-F562)))*D562</f>
        <v>3000</v>
      </c>
      <c r="K562" s="108">
        <f>(IF(E562="SHORT",IF(H562="",0,G562-H562),IF(E562="LONG",IF(H562="",0,H562-G562))))*D562</f>
        <v>3000</v>
      </c>
      <c r="L562" s="108">
        <v>0</v>
      </c>
      <c r="M562" s="108">
        <f t="shared" ref="M562" si="1563">(K562+J562+L562)/D562</f>
        <v>200</v>
      </c>
      <c r="N562" s="109">
        <f t="shared" ref="N562" si="1564">M562*D562</f>
        <v>6000</v>
      </c>
    </row>
    <row r="563" spans="1:14" s="79" customFormat="1" ht="14.25" customHeight="1">
      <c r="A563" s="103">
        <v>43558</v>
      </c>
      <c r="B563" s="104" t="s">
        <v>0</v>
      </c>
      <c r="C563" s="104" t="s">
        <v>56</v>
      </c>
      <c r="D563" s="105">
        <v>100</v>
      </c>
      <c r="E563" s="104" t="s">
        <v>2</v>
      </c>
      <c r="F563" s="104">
        <v>31620</v>
      </c>
      <c r="G563" s="104">
        <v>31550</v>
      </c>
      <c r="H563" s="104">
        <v>31500</v>
      </c>
      <c r="I563" s="106">
        <v>0</v>
      </c>
      <c r="J563" s="107">
        <f t="shared" ref="J563" si="1565">(IF(E563="SHORT",F563-G563,IF(E563="LONG",G563-F563)))*D563</f>
        <v>7000</v>
      </c>
      <c r="K563" s="108">
        <f>(IF(E563="SHORT",IF(H563="",0,G563-H563),IF(E563="LONG",IF(H563="",0,H563-G563))))*D563</f>
        <v>5000</v>
      </c>
      <c r="L563" s="108">
        <v>0</v>
      </c>
      <c r="M563" s="108">
        <f t="shared" ref="M563" si="1566">(K563+J563+L563)/D563</f>
        <v>120</v>
      </c>
      <c r="N563" s="109">
        <f t="shared" ref="N563" si="1567">M563*D563</f>
        <v>12000</v>
      </c>
    </row>
    <row r="564" spans="1:14" s="79" customFormat="1" ht="14.25" customHeight="1">
      <c r="A564" s="103">
        <v>43558</v>
      </c>
      <c r="B564" s="104" t="s">
        <v>8</v>
      </c>
      <c r="C564" s="104" t="s">
        <v>56</v>
      </c>
      <c r="D564" s="105">
        <v>30</v>
      </c>
      <c r="E564" s="104" t="s">
        <v>2</v>
      </c>
      <c r="F564" s="104">
        <v>37460</v>
      </c>
      <c r="G564" s="104">
        <v>37320</v>
      </c>
      <c r="H564" s="104">
        <v>37120</v>
      </c>
      <c r="I564" s="106">
        <v>0</v>
      </c>
      <c r="J564" s="107">
        <f t="shared" ref="J564" si="1568">(IF(E564="SHORT",F564-G564,IF(E564="LONG",G564-F564)))*D564</f>
        <v>4200</v>
      </c>
      <c r="K564" s="108">
        <f>(IF(E564="SHORT",IF(H564="",0,G564-H564),IF(E564="LONG",IF(H564="",0,H564-G564))))*D564</f>
        <v>6000</v>
      </c>
      <c r="L564" s="108">
        <v>0</v>
      </c>
      <c r="M564" s="108">
        <f t="shared" ref="M564" si="1569">(K564+J564+L564)/D564</f>
        <v>340</v>
      </c>
      <c r="N564" s="109">
        <f t="shared" ref="N564" si="1570">M564*D564</f>
        <v>10200</v>
      </c>
    </row>
    <row r="565" spans="1:14" s="79" customFormat="1" ht="14.25" customHeight="1">
      <c r="A565" s="103">
        <v>43558</v>
      </c>
      <c r="B565" s="104" t="s">
        <v>93</v>
      </c>
      <c r="C565" s="104" t="s">
        <v>55</v>
      </c>
      <c r="D565" s="105">
        <v>5000</v>
      </c>
      <c r="E565" s="104" t="s">
        <v>1</v>
      </c>
      <c r="F565" s="104">
        <v>138</v>
      </c>
      <c r="G565" s="104">
        <v>138.5</v>
      </c>
      <c r="H565" s="104">
        <v>0</v>
      </c>
      <c r="I565" s="106">
        <v>0</v>
      </c>
      <c r="J565" s="107">
        <f t="shared" ref="J565" si="1571">(IF(E565="SHORT",F565-G565,IF(E565="LONG",G565-F565)))*D565</f>
        <v>2500</v>
      </c>
      <c r="K565" s="108">
        <v>0</v>
      </c>
      <c r="L565" s="108">
        <v>0</v>
      </c>
      <c r="M565" s="108">
        <f t="shared" ref="M565" si="1572">(K565+J565+L565)/D565</f>
        <v>0.5</v>
      </c>
      <c r="N565" s="109">
        <f t="shared" ref="N565" si="1573">M565*D565</f>
        <v>2500</v>
      </c>
    </row>
    <row r="566" spans="1:14" s="79" customFormat="1" ht="14.25" customHeight="1">
      <c r="A566" s="103">
        <v>43558</v>
      </c>
      <c r="B566" s="104" t="s">
        <v>31</v>
      </c>
      <c r="C566" s="104" t="s">
        <v>53</v>
      </c>
      <c r="D566" s="105">
        <v>100</v>
      </c>
      <c r="E566" s="104" t="s">
        <v>1</v>
      </c>
      <c r="F566" s="104">
        <v>4330</v>
      </c>
      <c r="G566" s="104">
        <v>4295</v>
      </c>
      <c r="H566" s="104">
        <v>0</v>
      </c>
      <c r="I566" s="106">
        <v>0</v>
      </c>
      <c r="J566" s="107">
        <f t="shared" ref="J566" si="1574">(IF(E566="SHORT",F566-G566,IF(E566="LONG",G566-F566)))*D566</f>
        <v>-3500</v>
      </c>
      <c r="K566" s="108">
        <v>0</v>
      </c>
      <c r="L566" s="108">
        <v>0</v>
      </c>
      <c r="M566" s="108">
        <f t="shared" ref="M566" si="1575">(K566+J566+L566)/D566</f>
        <v>-35</v>
      </c>
      <c r="N566" s="109">
        <f t="shared" ref="N566" si="1576">M566*D566</f>
        <v>-3500</v>
      </c>
    </row>
    <row r="567" spans="1:14" s="79" customFormat="1" ht="14.25" customHeight="1">
      <c r="A567" s="103">
        <v>43557</v>
      </c>
      <c r="B567" s="104" t="s">
        <v>31</v>
      </c>
      <c r="C567" s="104" t="s">
        <v>53</v>
      </c>
      <c r="D567" s="105">
        <v>100</v>
      </c>
      <c r="E567" s="104" t="s">
        <v>1</v>
      </c>
      <c r="F567" s="104">
        <v>4285</v>
      </c>
      <c r="G567" s="104">
        <v>4305</v>
      </c>
      <c r="H567" s="104">
        <v>4335</v>
      </c>
      <c r="I567" s="106">
        <v>0</v>
      </c>
      <c r="J567" s="107">
        <f t="shared" ref="J567" si="1577">(IF(E567="SHORT",F567-G567,IF(E567="LONG",G567-F567)))*D567</f>
        <v>2000</v>
      </c>
      <c r="K567" s="108">
        <f>(IF(E567="SHORT",IF(H567="",0,G567-H567),IF(E567="LONG",IF(H567="",0,H567-G567))))*D567</f>
        <v>3000</v>
      </c>
      <c r="L567" s="108">
        <v>0</v>
      </c>
      <c r="M567" s="108">
        <f t="shared" ref="M567" si="1578">(K567+J567+L567)/D567</f>
        <v>50</v>
      </c>
      <c r="N567" s="109">
        <f t="shared" ref="N567" si="1579">M567*D567</f>
        <v>5000</v>
      </c>
    </row>
    <row r="568" spans="1:14" s="79" customFormat="1" ht="14.25" customHeight="1">
      <c r="A568" s="103">
        <v>43557</v>
      </c>
      <c r="B568" s="104" t="s">
        <v>0</v>
      </c>
      <c r="C568" s="104" t="s">
        <v>56</v>
      </c>
      <c r="D568" s="105">
        <v>100</v>
      </c>
      <c r="E568" s="104" t="s">
        <v>2</v>
      </c>
      <c r="F568" s="104">
        <v>31730</v>
      </c>
      <c r="G568" s="104">
        <v>31680</v>
      </c>
      <c r="H568" s="104">
        <v>0</v>
      </c>
      <c r="I568" s="106">
        <v>0</v>
      </c>
      <c r="J568" s="107">
        <f t="shared" ref="J568" si="1580">(IF(E568="SHORT",F568-G568,IF(E568="LONG",G568-F568)))*D568</f>
        <v>5000</v>
      </c>
      <c r="K568" s="108">
        <v>0</v>
      </c>
      <c r="L568" s="108">
        <v>0</v>
      </c>
      <c r="M568" s="108">
        <f t="shared" ref="M568" si="1581">(K568+J568+L568)/D568</f>
        <v>50</v>
      </c>
      <c r="N568" s="109">
        <f t="shared" ref="N568" si="1582">M568*D568</f>
        <v>5000</v>
      </c>
    </row>
    <row r="569" spans="1:14" s="79" customFormat="1" ht="14.25" customHeight="1">
      <c r="A569" s="103">
        <v>43557</v>
      </c>
      <c r="B569" s="104" t="s">
        <v>8</v>
      </c>
      <c r="C569" s="104" t="s">
        <v>56</v>
      </c>
      <c r="D569" s="105">
        <v>30</v>
      </c>
      <c r="E569" s="104" t="s">
        <v>2</v>
      </c>
      <c r="F569" s="104">
        <v>37400</v>
      </c>
      <c r="G569" s="104">
        <v>37300</v>
      </c>
      <c r="H569" s="104">
        <v>0</v>
      </c>
      <c r="I569" s="106">
        <v>0</v>
      </c>
      <c r="J569" s="107">
        <f t="shared" ref="J569" si="1583">(IF(E569="SHORT",F569-G569,IF(E569="LONG",G569-F569)))*D569</f>
        <v>3000</v>
      </c>
      <c r="K569" s="108">
        <v>0</v>
      </c>
      <c r="L569" s="108">
        <v>0</v>
      </c>
      <c r="M569" s="108">
        <f t="shared" ref="M569" si="1584">(K569+J569+L569)/D569</f>
        <v>100</v>
      </c>
      <c r="N569" s="109">
        <f t="shared" ref="N569" si="1585">M569*D569</f>
        <v>3000</v>
      </c>
    </row>
    <row r="570" spans="1:14" s="79" customFormat="1" ht="14.25" customHeight="1">
      <c r="A570" s="103">
        <v>43557</v>
      </c>
      <c r="B570" s="104" t="s">
        <v>93</v>
      </c>
      <c r="C570" s="104" t="s">
        <v>55</v>
      </c>
      <c r="D570" s="105">
        <v>5000</v>
      </c>
      <c r="E570" s="104" t="s">
        <v>1</v>
      </c>
      <c r="F570" s="104">
        <v>138.80000000000001</v>
      </c>
      <c r="G570" s="104">
        <v>137.5</v>
      </c>
      <c r="H570" s="104">
        <v>0</v>
      </c>
      <c r="I570" s="106">
        <v>0</v>
      </c>
      <c r="J570" s="107">
        <f t="shared" ref="J570" si="1586">(IF(E570="SHORT",F570-G570,IF(E570="LONG",G570-F570)))*D570</f>
        <v>-6500.0000000000564</v>
      </c>
      <c r="K570" s="108">
        <v>0</v>
      </c>
      <c r="L570" s="108">
        <v>0</v>
      </c>
      <c r="M570" s="108">
        <f t="shared" ref="M570" si="1587">(K570+J570+L570)/D570</f>
        <v>-1.3000000000000114</v>
      </c>
      <c r="N570" s="109">
        <f t="shared" ref="N570" si="1588">M570*D570</f>
        <v>-6500.0000000000564</v>
      </c>
    </row>
    <row r="571" spans="1:14" s="79" customFormat="1" ht="14.25" customHeight="1">
      <c r="A571" s="103">
        <v>43556</v>
      </c>
      <c r="B571" s="104" t="s">
        <v>0</v>
      </c>
      <c r="C571" s="104" t="s">
        <v>56</v>
      </c>
      <c r="D571" s="105">
        <v>100</v>
      </c>
      <c r="E571" s="104" t="s">
        <v>2</v>
      </c>
      <c r="F571" s="104">
        <v>31610</v>
      </c>
      <c r="G571" s="104">
        <v>31680</v>
      </c>
      <c r="H571" s="104">
        <v>0</v>
      </c>
      <c r="I571" s="106">
        <v>0</v>
      </c>
      <c r="J571" s="107">
        <f t="shared" ref="J571:J583" si="1589">(IF(E571="SHORT",F571-G571,IF(E571="LONG",G571-F571)))*D571</f>
        <v>-7000</v>
      </c>
      <c r="K571" s="108">
        <v>0</v>
      </c>
      <c r="L571" s="108">
        <v>0</v>
      </c>
      <c r="M571" s="108">
        <f t="shared" ref="M571:M583" si="1590">(K571+J571+L571)/D571</f>
        <v>-70</v>
      </c>
      <c r="N571" s="109">
        <f t="shared" ref="N571:N583" si="1591">M571*D571</f>
        <v>-7000</v>
      </c>
    </row>
    <row r="572" spans="1:14" s="79" customFormat="1" ht="14.25" customHeight="1">
      <c r="A572" s="103">
        <v>43556</v>
      </c>
      <c r="B572" s="104" t="s">
        <v>8</v>
      </c>
      <c r="C572" s="104" t="s">
        <v>56</v>
      </c>
      <c r="D572" s="105">
        <v>30</v>
      </c>
      <c r="E572" s="104" t="s">
        <v>2</v>
      </c>
      <c r="F572" s="104">
        <v>37720</v>
      </c>
      <c r="G572" s="104">
        <v>37550</v>
      </c>
      <c r="H572" s="104">
        <v>0</v>
      </c>
      <c r="I572" s="106">
        <v>0</v>
      </c>
      <c r="J572" s="107">
        <f t="shared" si="1589"/>
        <v>5100</v>
      </c>
      <c r="K572" s="108">
        <v>0</v>
      </c>
      <c r="L572" s="108">
        <v>0</v>
      </c>
      <c r="M572" s="108">
        <f t="shared" si="1590"/>
        <v>170</v>
      </c>
      <c r="N572" s="109">
        <f t="shared" si="1591"/>
        <v>5100</v>
      </c>
    </row>
    <row r="573" spans="1:14" s="79" customFormat="1" ht="14.25" customHeight="1">
      <c r="A573" s="103">
        <v>43556</v>
      </c>
      <c r="B573" s="104" t="s">
        <v>31</v>
      </c>
      <c r="C573" s="104" t="s">
        <v>53</v>
      </c>
      <c r="D573" s="105">
        <v>100</v>
      </c>
      <c r="E573" s="104" t="s">
        <v>1</v>
      </c>
      <c r="F573" s="104">
        <v>4215</v>
      </c>
      <c r="G573" s="104">
        <v>4235</v>
      </c>
      <c r="H573" s="104">
        <v>4255</v>
      </c>
      <c r="I573" s="106">
        <v>0</v>
      </c>
      <c r="J573" s="107">
        <f t="shared" si="1589"/>
        <v>2000</v>
      </c>
      <c r="K573" s="108">
        <f>(IF(E573="SHORT",IF(H573="",0,G573-H573),IF(E573="LONG",IF(H573="",0,H573-G573))))*D573</f>
        <v>2000</v>
      </c>
      <c r="L573" s="108">
        <v>0</v>
      </c>
      <c r="M573" s="108">
        <f t="shared" si="1590"/>
        <v>40</v>
      </c>
      <c r="N573" s="109">
        <f t="shared" si="1591"/>
        <v>4000</v>
      </c>
    </row>
    <row r="574" spans="1:14" s="79" customFormat="1" ht="14.25" customHeight="1">
      <c r="A574" s="110"/>
      <c r="B574" s="111"/>
      <c r="C574" s="111"/>
      <c r="D574" s="112"/>
      <c r="E574" s="111"/>
      <c r="F574" s="111"/>
      <c r="G574" s="111"/>
      <c r="H574" s="111"/>
      <c r="I574" s="130" t="s">
        <v>97</v>
      </c>
      <c r="J574" s="131">
        <f>SUM(J508:J573)</f>
        <v>63974.999999999956</v>
      </c>
      <c r="K574" s="131"/>
      <c r="L574" s="131"/>
      <c r="M574" s="131" t="s">
        <v>22</v>
      </c>
      <c r="N574" s="131">
        <f>SUM(N5:N573)</f>
        <v>17312184.999999996</v>
      </c>
    </row>
    <row r="575" spans="1:14" s="79" customFormat="1" ht="14.25" customHeight="1">
      <c r="A575" s="103"/>
      <c r="B575" s="104"/>
      <c r="C575" s="104"/>
      <c r="D575" s="105"/>
      <c r="E575" s="104"/>
      <c r="F575" s="104"/>
      <c r="G575" s="104"/>
      <c r="H575" s="104"/>
      <c r="I575" s="106"/>
      <c r="J575" s="107"/>
      <c r="K575" s="108"/>
      <c r="L575" s="108"/>
      <c r="M575" s="108"/>
      <c r="N575" s="109"/>
    </row>
    <row r="576" spans="1:14" s="79" customFormat="1" ht="14.25" customHeight="1">
      <c r="A576" s="133" t="s">
        <v>108</v>
      </c>
      <c r="B576" s="134" t="s">
        <v>109</v>
      </c>
      <c r="C576" s="135" t="s">
        <v>110</v>
      </c>
      <c r="D576" s="136" t="s">
        <v>111</v>
      </c>
      <c r="E576" s="136" t="s">
        <v>112</v>
      </c>
      <c r="F576" s="135" t="s">
        <v>107</v>
      </c>
      <c r="G576" s="104"/>
      <c r="H576" s="104"/>
      <c r="I576" s="106"/>
      <c r="J576" s="107"/>
      <c r="K576" s="108"/>
      <c r="L576" s="108"/>
      <c r="M576" s="108"/>
      <c r="N576" s="109"/>
    </row>
    <row r="577" spans="1:14" s="79" customFormat="1" ht="14.25" customHeight="1">
      <c r="A577" s="117" t="s">
        <v>113</v>
      </c>
      <c r="B577" s="118">
        <v>0</v>
      </c>
      <c r="C577" s="119">
        <f>SUM(A577-B577)</f>
        <v>62</v>
      </c>
      <c r="D577" s="120">
        <v>19</v>
      </c>
      <c r="E577" s="119">
        <f>SUM(C577-D577)</f>
        <v>43</v>
      </c>
      <c r="F577" s="119">
        <f>E577*100/C577</f>
        <v>69.354838709677423</v>
      </c>
      <c r="G577" s="104"/>
      <c r="H577" s="104"/>
      <c r="I577" s="106"/>
      <c r="J577" s="107"/>
      <c r="K577" s="108"/>
      <c r="L577" s="108"/>
      <c r="M577" s="108"/>
      <c r="N577" s="109"/>
    </row>
    <row r="578" spans="1:14" s="79" customFormat="1" ht="14.25" customHeight="1">
      <c r="A578" s="103"/>
      <c r="B578" s="104"/>
      <c r="C578" s="104"/>
      <c r="D578" s="105"/>
      <c r="E578" s="104"/>
      <c r="F578" s="104"/>
      <c r="G578" s="104"/>
      <c r="H578" s="104"/>
      <c r="I578" s="106"/>
      <c r="J578" s="107"/>
      <c r="K578" s="108"/>
      <c r="L578" s="108"/>
      <c r="M578" s="108"/>
      <c r="N578" s="109"/>
    </row>
    <row r="579" spans="1:14" s="79" customFormat="1" ht="14.25" customHeight="1">
      <c r="A579" s="110"/>
      <c r="B579" s="111"/>
      <c r="C579" s="111"/>
      <c r="D579" s="112"/>
      <c r="E579" s="111"/>
      <c r="F579" s="111"/>
      <c r="G579" s="132">
        <v>43525</v>
      </c>
      <c r="H579" s="111"/>
      <c r="I579" s="113"/>
      <c r="J579" s="114"/>
      <c r="K579" s="115"/>
      <c r="L579" s="115"/>
      <c r="M579" s="115"/>
      <c r="N579" s="116"/>
    </row>
    <row r="580" spans="1:14" s="79" customFormat="1" ht="14.25" customHeight="1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2" t="s">
        <v>107</v>
      </c>
      <c r="M580" s="115"/>
      <c r="N580" s="137">
        <v>0.69</v>
      </c>
    </row>
    <row r="581" spans="1:14" s="79" customFormat="1" ht="14.25" customHeight="1">
      <c r="A581" s="103">
        <v>43553</v>
      </c>
      <c r="B581" s="104" t="s">
        <v>0</v>
      </c>
      <c r="C581" s="104" t="s">
        <v>56</v>
      </c>
      <c r="D581" s="105">
        <v>100</v>
      </c>
      <c r="E581" s="104" t="s">
        <v>2</v>
      </c>
      <c r="F581" s="104">
        <v>31750</v>
      </c>
      <c r="G581" s="104">
        <v>31700</v>
      </c>
      <c r="H581" s="104">
        <v>0</v>
      </c>
      <c r="I581" s="106">
        <v>0</v>
      </c>
      <c r="J581" s="107">
        <f>(IF(E581="SHORT",F581-G581,IF(E581="LONG",G581-F581)))*D581</f>
        <v>5000</v>
      </c>
      <c r="K581" s="108">
        <v>0</v>
      </c>
      <c r="L581" s="108">
        <v>0</v>
      </c>
      <c r="M581" s="108">
        <f>(K581+J581+L581)/D581</f>
        <v>50</v>
      </c>
      <c r="N581" s="109">
        <f>M581*D581</f>
        <v>5000</v>
      </c>
    </row>
    <row r="582" spans="1:14" s="79" customFormat="1" ht="14.25" customHeight="1">
      <c r="A582" s="103">
        <v>43553</v>
      </c>
      <c r="B582" s="104" t="s">
        <v>31</v>
      </c>
      <c r="C582" s="104" t="s">
        <v>53</v>
      </c>
      <c r="D582" s="105">
        <v>100</v>
      </c>
      <c r="E582" s="104" t="s">
        <v>1</v>
      </c>
      <c r="F582" s="104">
        <v>4165</v>
      </c>
      <c r="G582" s="104">
        <v>4185</v>
      </c>
      <c r="H582" s="104">
        <v>4205</v>
      </c>
      <c r="I582" s="106">
        <v>206</v>
      </c>
      <c r="J582" s="107">
        <f t="shared" si="1589"/>
        <v>2000</v>
      </c>
      <c r="K582" s="108">
        <f>(IF(E582="SHORT",IF(H582="",0,G582-H582),IF(E582="LONG",IF(H582="",0,H582-G582))))*D582</f>
        <v>2000</v>
      </c>
      <c r="L582" s="108">
        <v>0</v>
      </c>
      <c r="M582" s="108">
        <f t="shared" si="1590"/>
        <v>40</v>
      </c>
      <c r="N582" s="109">
        <f t="shared" si="1591"/>
        <v>4000</v>
      </c>
    </row>
    <row r="583" spans="1:14" s="79" customFormat="1" ht="14.25" customHeight="1">
      <c r="A583" s="103">
        <v>43553</v>
      </c>
      <c r="B583" s="104" t="s">
        <v>5</v>
      </c>
      <c r="C583" s="104" t="s">
        <v>55</v>
      </c>
      <c r="D583" s="105">
        <v>5000</v>
      </c>
      <c r="E583" s="104" t="s">
        <v>1</v>
      </c>
      <c r="F583" s="104">
        <v>204.5</v>
      </c>
      <c r="G583" s="104">
        <v>205</v>
      </c>
      <c r="H583" s="104">
        <v>205.5</v>
      </c>
      <c r="I583" s="106">
        <v>206</v>
      </c>
      <c r="J583" s="107">
        <f t="shared" si="1589"/>
        <v>2500</v>
      </c>
      <c r="K583" s="108">
        <f>(IF(E583="SHORT",IF(H583="",0,G583-H583),IF(E583="LONG",IF(H583="",0,H583-G583))))*D583</f>
        <v>2500</v>
      </c>
      <c r="L583" s="108">
        <v>0</v>
      </c>
      <c r="M583" s="108">
        <f t="shared" si="1590"/>
        <v>1</v>
      </c>
      <c r="N583" s="109">
        <f t="shared" si="1591"/>
        <v>5000</v>
      </c>
    </row>
    <row r="584" spans="1:14" s="79" customFormat="1" ht="14.25" customHeight="1">
      <c r="A584" s="103">
        <v>43552</v>
      </c>
      <c r="B584" s="104" t="s">
        <v>31</v>
      </c>
      <c r="C584" s="104" t="s">
        <v>53</v>
      </c>
      <c r="D584" s="105">
        <v>100</v>
      </c>
      <c r="E584" s="104" t="s">
        <v>1</v>
      </c>
      <c r="F584" s="104">
        <v>4080</v>
      </c>
      <c r="G584" s="104">
        <v>4105</v>
      </c>
      <c r="H584" s="104">
        <v>0</v>
      </c>
      <c r="I584" s="106">
        <v>0</v>
      </c>
      <c r="J584" s="107">
        <f t="shared" ref="J584" si="1592">(IF(E584="SHORT",F584-G584,IF(E584="LONG",G584-F584)))*D584</f>
        <v>2500</v>
      </c>
      <c r="K584" s="108">
        <v>0</v>
      </c>
      <c r="L584" s="108">
        <v>0</v>
      </c>
      <c r="M584" s="108">
        <f t="shared" ref="M584" si="1593">(K584+J584+L584)/D584</f>
        <v>25</v>
      </c>
      <c r="N584" s="109">
        <f t="shared" ref="N584" si="1594">M584*D584</f>
        <v>2500</v>
      </c>
    </row>
    <row r="585" spans="1:14" s="79" customFormat="1" ht="14.25" customHeight="1">
      <c r="A585" s="103">
        <v>43552</v>
      </c>
      <c r="B585" s="104" t="s">
        <v>6</v>
      </c>
      <c r="C585" s="104" t="s">
        <v>55</v>
      </c>
      <c r="D585" s="105">
        <v>5000</v>
      </c>
      <c r="E585" s="104" t="s">
        <v>1</v>
      </c>
      <c r="F585" s="104">
        <v>139.19999999999999</v>
      </c>
      <c r="G585" s="104">
        <v>138.5</v>
      </c>
      <c r="H585" s="104">
        <v>0</v>
      </c>
      <c r="I585" s="106">
        <v>0</v>
      </c>
      <c r="J585" s="107">
        <f t="shared" ref="J585" si="1595">(IF(E585="SHORT",F585-G585,IF(E585="LONG",G585-F585)))*D585</f>
        <v>-3499.9999999999432</v>
      </c>
      <c r="K585" s="108">
        <v>0</v>
      </c>
      <c r="L585" s="108">
        <v>0</v>
      </c>
      <c r="M585" s="108">
        <f t="shared" ref="M585" si="1596">(K585+J585+L585)/D585</f>
        <v>-0.69999999999998863</v>
      </c>
      <c r="N585" s="109">
        <f t="shared" ref="N585" si="1597">M585*D585</f>
        <v>-3499.9999999999432</v>
      </c>
    </row>
    <row r="586" spans="1:14" s="79" customFormat="1" ht="14.25" customHeight="1">
      <c r="A586" s="103">
        <v>43552</v>
      </c>
      <c r="B586" s="104" t="s">
        <v>0</v>
      </c>
      <c r="C586" s="104" t="s">
        <v>56</v>
      </c>
      <c r="D586" s="105">
        <v>100</v>
      </c>
      <c r="E586" s="104" t="s">
        <v>1</v>
      </c>
      <c r="F586" s="104">
        <v>31950</v>
      </c>
      <c r="G586" s="104">
        <v>32000</v>
      </c>
      <c r="H586" s="104">
        <v>0</v>
      </c>
      <c r="I586" s="106">
        <v>0</v>
      </c>
      <c r="J586" s="107">
        <f t="shared" ref="J586" si="1598">(IF(E586="SHORT",F586-G586,IF(E586="LONG",G586-F586)))*D586</f>
        <v>5000</v>
      </c>
      <c r="K586" s="108">
        <v>0</v>
      </c>
      <c r="L586" s="108">
        <v>0</v>
      </c>
      <c r="M586" s="108">
        <f t="shared" ref="M586" si="1599">(K586+J586+L586)/D586</f>
        <v>50</v>
      </c>
      <c r="N586" s="109">
        <f t="shared" ref="N586" si="1600">M586*D586</f>
        <v>5000</v>
      </c>
    </row>
    <row r="587" spans="1:14" s="79" customFormat="1" ht="14.25" customHeight="1">
      <c r="A587" s="103">
        <v>43552</v>
      </c>
      <c r="B587" s="104" t="s">
        <v>8</v>
      </c>
      <c r="C587" s="104" t="s">
        <v>56</v>
      </c>
      <c r="D587" s="105">
        <v>30</v>
      </c>
      <c r="E587" s="104" t="s">
        <v>1</v>
      </c>
      <c r="F587" s="104">
        <v>37900</v>
      </c>
      <c r="G587" s="104">
        <v>37650</v>
      </c>
      <c r="H587" s="104">
        <v>0</v>
      </c>
      <c r="I587" s="106">
        <v>0</v>
      </c>
      <c r="J587" s="107">
        <f t="shared" ref="J587" si="1601">(IF(E587="SHORT",F587-G587,IF(E587="LONG",G587-F587)))*D587</f>
        <v>-7500</v>
      </c>
      <c r="K587" s="108">
        <v>0</v>
      </c>
      <c r="L587" s="108">
        <v>0</v>
      </c>
      <c r="M587" s="108">
        <f t="shared" ref="M587" si="1602">(K587+J587+L587)/D587</f>
        <v>-250</v>
      </c>
      <c r="N587" s="109">
        <f t="shared" ref="N587" si="1603">M587*D587</f>
        <v>-7500</v>
      </c>
    </row>
    <row r="588" spans="1:14" s="79" customFormat="1" ht="14.25" customHeight="1">
      <c r="A588" s="103">
        <v>43552</v>
      </c>
      <c r="B588" s="104" t="s">
        <v>31</v>
      </c>
      <c r="C588" s="104" t="s">
        <v>53</v>
      </c>
      <c r="D588" s="105">
        <v>100</v>
      </c>
      <c r="E588" s="104" t="s">
        <v>1</v>
      </c>
      <c r="F588" s="104">
        <v>4100</v>
      </c>
      <c r="G588" s="104">
        <v>4070</v>
      </c>
      <c r="H588" s="104">
        <v>0</v>
      </c>
      <c r="I588" s="106">
        <v>0</v>
      </c>
      <c r="J588" s="107">
        <f t="shared" ref="J588" si="1604">(IF(E588="SHORT",F588-G588,IF(E588="LONG",G588-F588)))*D588</f>
        <v>-3000</v>
      </c>
      <c r="K588" s="108">
        <v>0</v>
      </c>
      <c r="L588" s="108">
        <v>0</v>
      </c>
      <c r="M588" s="108">
        <f t="shared" ref="M588" si="1605">(K588+J588+L588)/D588</f>
        <v>-30</v>
      </c>
      <c r="N588" s="109">
        <f t="shared" ref="N588" si="1606">M588*D588</f>
        <v>-3000</v>
      </c>
    </row>
    <row r="589" spans="1:14" s="79" customFormat="1" ht="14.25" customHeight="1">
      <c r="A589" s="103">
        <v>43551</v>
      </c>
      <c r="B589" s="104" t="s">
        <v>0</v>
      </c>
      <c r="C589" s="104" t="s">
        <v>56</v>
      </c>
      <c r="D589" s="105">
        <v>100</v>
      </c>
      <c r="E589" s="104" t="s">
        <v>2</v>
      </c>
      <c r="F589" s="104">
        <v>32150</v>
      </c>
      <c r="G589" s="104">
        <v>32100</v>
      </c>
      <c r="H589" s="104">
        <v>32050</v>
      </c>
      <c r="I589" s="106">
        <v>32000</v>
      </c>
      <c r="J589" s="107">
        <f t="shared" ref="J589" si="1607">(IF(E589="SHORT",F589-G589,IF(E589="LONG",G589-F589)))*D589</f>
        <v>5000</v>
      </c>
      <c r="K589" s="108">
        <f>(IF(E589="SHORT",IF(H589="",0,G589-H589),IF(E589="LONG",IF(H589="",0,H589-G589))))*D589</f>
        <v>5000</v>
      </c>
      <c r="L589" s="108">
        <v>2000</v>
      </c>
      <c r="M589" s="108">
        <f t="shared" ref="M589" si="1608">(K589+J589+L589)/D589</f>
        <v>120</v>
      </c>
      <c r="N589" s="109">
        <f t="shared" ref="N589" si="1609">M589*D589</f>
        <v>12000</v>
      </c>
    </row>
    <row r="590" spans="1:14" s="79" customFormat="1" ht="14.25" customHeight="1">
      <c r="A590" s="103">
        <v>43551</v>
      </c>
      <c r="B590" s="104" t="s">
        <v>31</v>
      </c>
      <c r="C590" s="104" t="s">
        <v>53</v>
      </c>
      <c r="D590" s="105">
        <v>100</v>
      </c>
      <c r="E590" s="104" t="s">
        <v>1</v>
      </c>
      <c r="F590" s="104">
        <v>4125</v>
      </c>
      <c r="G590" s="104">
        <v>4145</v>
      </c>
      <c r="H590" s="104">
        <v>4165</v>
      </c>
      <c r="I590" s="106">
        <v>0</v>
      </c>
      <c r="J590" s="107">
        <f t="shared" ref="J590" si="1610">(IF(E590="SHORT",F590-G590,IF(E590="LONG",G590-F590)))*D590</f>
        <v>2000</v>
      </c>
      <c r="K590" s="108">
        <f>(IF(E590="SHORT",IF(H590="",0,G590-H590),IF(E590="LONG",IF(H590="",0,H590-G590))))*D590</f>
        <v>2000</v>
      </c>
      <c r="L590" s="108">
        <v>0</v>
      </c>
      <c r="M590" s="108">
        <f t="shared" ref="M590" si="1611">(K590+J590+L590)/D590</f>
        <v>40</v>
      </c>
      <c r="N590" s="109">
        <f t="shared" ref="N590" si="1612">M590*D590</f>
        <v>4000</v>
      </c>
    </row>
    <row r="591" spans="1:14" s="79" customFormat="1" ht="14.25" customHeight="1">
      <c r="A591" s="103">
        <v>43551</v>
      </c>
      <c r="B591" s="104" t="s">
        <v>4</v>
      </c>
      <c r="C591" s="104" t="s">
        <v>56</v>
      </c>
      <c r="D591" s="105">
        <v>30</v>
      </c>
      <c r="E591" s="104" t="s">
        <v>2</v>
      </c>
      <c r="F591" s="104">
        <v>38200</v>
      </c>
      <c r="G591" s="104">
        <v>38050</v>
      </c>
      <c r="H591" s="104">
        <v>0</v>
      </c>
      <c r="I591" s="106">
        <v>0</v>
      </c>
      <c r="J591" s="107">
        <f t="shared" ref="J591" si="1613">(IF(E591="SHORT",F591-G591,IF(E591="LONG",G591-F591)))*D591</f>
        <v>4500</v>
      </c>
      <c r="K591" s="108">
        <v>0</v>
      </c>
      <c r="L591" s="108">
        <v>0</v>
      </c>
      <c r="M591" s="108">
        <f t="shared" ref="M591" si="1614">(K591+J591+L591)/D591</f>
        <v>150</v>
      </c>
      <c r="N591" s="109">
        <f t="shared" ref="N591" si="1615">M591*D591</f>
        <v>4500</v>
      </c>
    </row>
    <row r="592" spans="1:14" s="79" customFormat="1" ht="14.25" customHeight="1">
      <c r="A592" s="103">
        <v>43551</v>
      </c>
      <c r="B592" s="104" t="s">
        <v>6</v>
      </c>
      <c r="C592" s="104" t="s">
        <v>55</v>
      </c>
      <c r="D592" s="105">
        <v>5000</v>
      </c>
      <c r="E592" s="104" t="s">
        <v>1</v>
      </c>
      <c r="F592" s="104">
        <v>137.55000000000001</v>
      </c>
      <c r="G592" s="104">
        <v>138</v>
      </c>
      <c r="H592" s="104">
        <v>0</v>
      </c>
      <c r="I592" s="106">
        <v>0</v>
      </c>
      <c r="J592" s="107">
        <f t="shared" ref="J592" si="1616">(IF(E592="SHORT",F592-G592,IF(E592="LONG",G592-F592)))*D592</f>
        <v>2249.9999999999432</v>
      </c>
      <c r="K592" s="108">
        <v>0</v>
      </c>
      <c r="L592" s="108">
        <v>0</v>
      </c>
      <c r="M592" s="108">
        <f t="shared" ref="M592" si="1617">(K592+J592+L592)/D592</f>
        <v>0.44999999999998863</v>
      </c>
      <c r="N592" s="109">
        <f t="shared" ref="N592" si="1618">M592*D592</f>
        <v>2249.9999999999432</v>
      </c>
    </row>
    <row r="593" spans="1:14" s="79" customFormat="1" ht="14.25" customHeight="1">
      <c r="A593" s="103">
        <v>43550</v>
      </c>
      <c r="B593" s="104" t="s">
        <v>0</v>
      </c>
      <c r="C593" s="104" t="s">
        <v>56</v>
      </c>
      <c r="D593" s="105">
        <v>100</v>
      </c>
      <c r="E593" s="104" t="s">
        <v>1</v>
      </c>
      <c r="F593" s="104">
        <v>32130</v>
      </c>
      <c r="G593" s="104">
        <v>32050</v>
      </c>
      <c r="H593" s="104">
        <v>0</v>
      </c>
      <c r="I593" s="106">
        <v>0</v>
      </c>
      <c r="J593" s="107">
        <f t="shared" ref="J593" si="1619">(IF(E593="SHORT",F593-G593,IF(E593="LONG",G593-F593)))*D593</f>
        <v>-8000</v>
      </c>
      <c r="K593" s="108">
        <v>0</v>
      </c>
      <c r="L593" s="108">
        <v>0</v>
      </c>
      <c r="M593" s="108">
        <f t="shared" ref="M593" si="1620">(K593+J593+L593)/D593</f>
        <v>-80</v>
      </c>
      <c r="N593" s="109">
        <f t="shared" ref="N593" si="1621">M593*D593</f>
        <v>-8000</v>
      </c>
    </row>
    <row r="594" spans="1:14" s="79" customFormat="1" ht="14.25" customHeight="1">
      <c r="A594" s="103">
        <v>43550</v>
      </c>
      <c r="B594" s="104" t="s">
        <v>4</v>
      </c>
      <c r="C594" s="104" t="s">
        <v>56</v>
      </c>
      <c r="D594" s="105">
        <v>30</v>
      </c>
      <c r="E594" s="104" t="s">
        <v>1</v>
      </c>
      <c r="F594" s="104">
        <v>38400</v>
      </c>
      <c r="G594" s="104">
        <v>38540</v>
      </c>
      <c r="H594" s="104">
        <v>0</v>
      </c>
      <c r="I594" s="106">
        <v>0</v>
      </c>
      <c r="J594" s="107">
        <f t="shared" ref="J594" si="1622">(IF(E594="SHORT",F594-G594,IF(E594="LONG",G594-F594)))*D594</f>
        <v>4200</v>
      </c>
      <c r="K594" s="108">
        <v>0</v>
      </c>
      <c r="L594" s="108">
        <v>0</v>
      </c>
      <c r="M594" s="108">
        <f t="shared" ref="M594" si="1623">(K594+J594+L594)/D594</f>
        <v>140</v>
      </c>
      <c r="N594" s="109">
        <f t="shared" ref="N594" si="1624">M594*D594</f>
        <v>4200</v>
      </c>
    </row>
    <row r="595" spans="1:14" s="79" customFormat="1" ht="14.25" customHeight="1">
      <c r="A595" s="103">
        <v>43550</v>
      </c>
      <c r="B595" s="104" t="s">
        <v>92</v>
      </c>
      <c r="C595" s="104" t="s">
        <v>55</v>
      </c>
      <c r="D595" s="105">
        <v>5000</v>
      </c>
      <c r="E595" s="104" t="s">
        <v>1</v>
      </c>
      <c r="F595" s="104">
        <v>199.4</v>
      </c>
      <c r="G595" s="104">
        <v>200</v>
      </c>
      <c r="H595" s="104">
        <v>200.5</v>
      </c>
      <c r="I595" s="106">
        <v>0</v>
      </c>
      <c r="J595" s="107">
        <f t="shared" ref="J595" si="1625">(IF(E595="SHORT",F595-G595,IF(E595="LONG",G595-F595)))*D595</f>
        <v>2999.9999999999718</v>
      </c>
      <c r="K595" s="108">
        <f>(IF(E595="SHORT",IF(H595="",0,G595-H595),IF(E595="LONG",IF(H595="",0,H595-G595))))*D595</f>
        <v>2500</v>
      </c>
      <c r="L595" s="108">
        <v>0</v>
      </c>
      <c r="M595" s="108">
        <f t="shared" ref="M595" si="1626">(K595+J595+L595)/D595</f>
        <v>1.0999999999999943</v>
      </c>
      <c r="N595" s="109">
        <f t="shared" ref="N595" si="1627">M595*D595</f>
        <v>5499.9999999999718</v>
      </c>
    </row>
    <row r="596" spans="1:14" s="79" customFormat="1" ht="14.25" customHeight="1">
      <c r="A596" s="103">
        <v>43550</v>
      </c>
      <c r="B596" s="104" t="s">
        <v>31</v>
      </c>
      <c r="C596" s="104" t="s">
        <v>53</v>
      </c>
      <c r="D596" s="105">
        <v>100</v>
      </c>
      <c r="E596" s="104" t="s">
        <v>1</v>
      </c>
      <c r="F596" s="104">
        <v>4100</v>
      </c>
      <c r="G596" s="104">
        <v>4120</v>
      </c>
      <c r="H596" s="104">
        <v>4140</v>
      </c>
      <c r="I596" s="106">
        <v>4140</v>
      </c>
      <c r="J596" s="107">
        <f t="shared" ref="J596" si="1628">(IF(E596="SHORT",F596-G596,IF(E596="LONG",G596-F596)))*D596</f>
        <v>2000</v>
      </c>
      <c r="K596" s="108">
        <f>(IF(E596="SHORT",IF(H596="",0,G596-H596),IF(E596="LONG",IF(H596="",0,H596-G596))))*D596</f>
        <v>2000</v>
      </c>
      <c r="L596" s="108">
        <v>2000</v>
      </c>
      <c r="M596" s="108">
        <f t="shared" ref="M596" si="1629">(K596+J596+L596)/D596</f>
        <v>60</v>
      </c>
      <c r="N596" s="109">
        <f t="shared" ref="N596" si="1630">M596*D596</f>
        <v>6000</v>
      </c>
    </row>
    <row r="597" spans="1:14" s="79" customFormat="1" ht="14.25" customHeight="1">
      <c r="A597" s="103">
        <v>43549</v>
      </c>
      <c r="B597" s="104" t="s">
        <v>5</v>
      </c>
      <c r="C597" s="104" t="s">
        <v>55</v>
      </c>
      <c r="D597" s="105">
        <v>5000</v>
      </c>
      <c r="E597" s="104" t="s">
        <v>1</v>
      </c>
      <c r="F597" s="104">
        <v>196</v>
      </c>
      <c r="G597" s="104">
        <v>196.5</v>
      </c>
      <c r="H597" s="104">
        <v>0</v>
      </c>
      <c r="I597" s="106">
        <v>0</v>
      </c>
      <c r="J597" s="107">
        <f t="shared" ref="J597" si="1631">(IF(E597="SHORT",F597-G597,IF(E597="LONG",G597-F597)))*D597</f>
        <v>2500</v>
      </c>
      <c r="K597" s="108">
        <v>0</v>
      </c>
      <c r="L597" s="108">
        <v>0</v>
      </c>
      <c r="M597" s="108">
        <f t="shared" ref="M597" si="1632">(K597+J597+L597)/D597</f>
        <v>0.5</v>
      </c>
      <c r="N597" s="109">
        <f t="shared" ref="N597" si="1633">M597*D597</f>
        <v>2500</v>
      </c>
    </row>
    <row r="598" spans="1:14" s="79" customFormat="1" ht="14.25" customHeight="1">
      <c r="A598" s="103">
        <v>43549</v>
      </c>
      <c r="B598" s="104" t="s">
        <v>31</v>
      </c>
      <c r="C598" s="104" t="s">
        <v>53</v>
      </c>
      <c r="D598" s="105">
        <v>100</v>
      </c>
      <c r="E598" s="104" t="s">
        <v>1</v>
      </c>
      <c r="F598" s="104">
        <v>4070</v>
      </c>
      <c r="G598" s="104">
        <v>4090</v>
      </c>
      <c r="H598" s="104">
        <v>0</v>
      </c>
      <c r="I598" s="106">
        <v>0</v>
      </c>
      <c r="J598" s="107">
        <f t="shared" ref="J598" si="1634">(IF(E598="SHORT",F598-G598,IF(E598="LONG",G598-F598)))*D598</f>
        <v>2000</v>
      </c>
      <c r="K598" s="108">
        <v>0</v>
      </c>
      <c r="L598" s="108">
        <v>0</v>
      </c>
      <c r="M598" s="108">
        <f t="shared" ref="M598" si="1635">(K598+J598+L598)/D598</f>
        <v>20</v>
      </c>
      <c r="N598" s="109">
        <f t="shared" ref="N598" si="1636">M598*D598</f>
        <v>2000</v>
      </c>
    </row>
    <row r="599" spans="1:14" s="79" customFormat="1" ht="14.25" customHeight="1">
      <c r="A599" s="103">
        <v>43549</v>
      </c>
      <c r="B599" s="104" t="s">
        <v>0</v>
      </c>
      <c r="C599" s="104" t="s">
        <v>56</v>
      </c>
      <c r="D599" s="105">
        <v>100</v>
      </c>
      <c r="E599" s="104" t="s">
        <v>2</v>
      </c>
      <c r="F599" s="104">
        <v>32150</v>
      </c>
      <c r="G599" s="104">
        <v>32100</v>
      </c>
      <c r="H599" s="104">
        <v>0</v>
      </c>
      <c r="I599" s="106">
        <v>0</v>
      </c>
      <c r="J599" s="107">
        <f t="shared" ref="J599" si="1637">(IF(E599="SHORT",F599-G599,IF(E599="LONG",G599-F599)))*D599</f>
        <v>5000</v>
      </c>
      <c r="K599" s="108">
        <v>0</v>
      </c>
      <c r="L599" s="108">
        <v>0</v>
      </c>
      <c r="M599" s="108">
        <f t="shared" ref="M599" si="1638">(K599+J599+L599)/D599</f>
        <v>50</v>
      </c>
      <c r="N599" s="109">
        <f t="shared" ref="N599" si="1639">M599*D599</f>
        <v>5000</v>
      </c>
    </row>
    <row r="600" spans="1:14" s="79" customFormat="1" ht="14.25" customHeight="1">
      <c r="A600" s="103">
        <v>43546</v>
      </c>
      <c r="B600" s="104" t="s">
        <v>31</v>
      </c>
      <c r="C600" s="104" t="s">
        <v>53</v>
      </c>
      <c r="D600" s="105">
        <v>100</v>
      </c>
      <c r="E600" s="104" t="s">
        <v>1</v>
      </c>
      <c r="F600" s="104">
        <v>4125</v>
      </c>
      <c r="G600" s="104">
        <v>4095</v>
      </c>
      <c r="H600" s="104">
        <v>0</v>
      </c>
      <c r="I600" s="106">
        <v>0</v>
      </c>
      <c r="J600" s="107">
        <f t="shared" ref="J600" si="1640">(IF(E600="SHORT",F600-G600,IF(E600="LONG",G600-F600)))*D600</f>
        <v>-3000</v>
      </c>
      <c r="K600" s="108">
        <v>0</v>
      </c>
      <c r="L600" s="108">
        <v>0</v>
      </c>
      <c r="M600" s="108">
        <f t="shared" ref="M600" si="1641">(K600+J600+L600)/D600</f>
        <v>-30</v>
      </c>
      <c r="N600" s="109">
        <f t="shared" ref="N600" si="1642">M600*D600</f>
        <v>-3000</v>
      </c>
    </row>
    <row r="601" spans="1:14" s="79" customFormat="1" ht="14.25" customHeight="1">
      <c r="A601" s="103">
        <v>43546</v>
      </c>
      <c r="B601" s="104" t="s">
        <v>0</v>
      </c>
      <c r="C601" s="104" t="s">
        <v>56</v>
      </c>
      <c r="D601" s="105">
        <v>100</v>
      </c>
      <c r="E601" s="104" t="s">
        <v>1</v>
      </c>
      <c r="F601" s="104">
        <v>31840</v>
      </c>
      <c r="G601" s="104">
        <v>31900</v>
      </c>
      <c r="H601" s="104">
        <v>0</v>
      </c>
      <c r="I601" s="106">
        <v>0</v>
      </c>
      <c r="J601" s="107">
        <f t="shared" ref="J601" si="1643">(IF(E601="SHORT",F601-G601,IF(E601="LONG",G601-F601)))*D601</f>
        <v>6000</v>
      </c>
      <c r="K601" s="108">
        <v>0</v>
      </c>
      <c r="L601" s="108">
        <v>0</v>
      </c>
      <c r="M601" s="108">
        <f t="shared" ref="M601" si="1644">(K601+J601+L601)/D601</f>
        <v>60</v>
      </c>
      <c r="N601" s="109">
        <f t="shared" ref="N601" si="1645">M601*D601</f>
        <v>6000</v>
      </c>
    </row>
    <row r="602" spans="1:14" s="79" customFormat="1" ht="14.25" customHeight="1">
      <c r="A602" s="103">
        <v>43544</v>
      </c>
      <c r="B602" s="104" t="s">
        <v>4</v>
      </c>
      <c r="C602" s="104" t="s">
        <v>56</v>
      </c>
      <c r="D602" s="105">
        <v>30</v>
      </c>
      <c r="E602" s="104" t="s">
        <v>1</v>
      </c>
      <c r="F602" s="104">
        <v>37960</v>
      </c>
      <c r="G602" s="104">
        <v>37860</v>
      </c>
      <c r="H602" s="104">
        <v>0</v>
      </c>
      <c r="I602" s="106">
        <v>0</v>
      </c>
      <c r="J602" s="107">
        <f t="shared" ref="J602" si="1646">(IF(E602="SHORT",F602-G602,IF(E602="LONG",G602-F602)))*D602</f>
        <v>-3000</v>
      </c>
      <c r="K602" s="108">
        <v>0</v>
      </c>
      <c r="L602" s="108">
        <v>0</v>
      </c>
      <c r="M602" s="108">
        <f t="shared" ref="M602" si="1647">(K602+J602+L602)/D602</f>
        <v>-100</v>
      </c>
      <c r="N602" s="109">
        <f t="shared" ref="N602" si="1648">M602*D602</f>
        <v>-3000</v>
      </c>
    </row>
    <row r="603" spans="1:14" s="79" customFormat="1" ht="14.25" customHeight="1">
      <c r="A603" s="103">
        <v>43544</v>
      </c>
      <c r="B603" s="104" t="s">
        <v>0</v>
      </c>
      <c r="C603" s="104" t="s">
        <v>56</v>
      </c>
      <c r="D603" s="105">
        <v>100</v>
      </c>
      <c r="E603" s="104" t="s">
        <v>1</v>
      </c>
      <c r="F603" s="104">
        <v>31770</v>
      </c>
      <c r="G603" s="104">
        <v>31700</v>
      </c>
      <c r="H603" s="104">
        <v>0</v>
      </c>
      <c r="I603" s="106">
        <v>0</v>
      </c>
      <c r="J603" s="107">
        <f t="shared" ref="J603" si="1649">(IF(E603="SHORT",F603-G603,IF(E603="LONG",G603-F603)))*D603</f>
        <v>-7000</v>
      </c>
      <c r="K603" s="108">
        <v>0</v>
      </c>
      <c r="L603" s="108">
        <v>0</v>
      </c>
      <c r="M603" s="108">
        <f t="shared" ref="M603" si="1650">(K603+J603+L603)/D603</f>
        <v>-70</v>
      </c>
      <c r="N603" s="109">
        <f t="shared" ref="N603" si="1651">M603*D603</f>
        <v>-7000</v>
      </c>
    </row>
    <row r="604" spans="1:14" s="79" customFormat="1" ht="14.25" customHeight="1">
      <c r="A604" s="103">
        <v>43544</v>
      </c>
      <c r="B604" s="104" t="s">
        <v>0</v>
      </c>
      <c r="C604" s="104" t="s">
        <v>56</v>
      </c>
      <c r="D604" s="105">
        <v>100</v>
      </c>
      <c r="E604" s="104" t="s">
        <v>1</v>
      </c>
      <c r="F604" s="104">
        <v>31850</v>
      </c>
      <c r="G604" s="104">
        <v>31900</v>
      </c>
      <c r="H604" s="104">
        <v>0</v>
      </c>
      <c r="I604" s="106">
        <v>0</v>
      </c>
      <c r="J604" s="107">
        <f t="shared" ref="J604" si="1652">(IF(E604="SHORT",F604-G604,IF(E604="LONG",G604-F604)))*D604</f>
        <v>5000</v>
      </c>
      <c r="K604" s="108">
        <v>0</v>
      </c>
      <c r="L604" s="108">
        <v>0</v>
      </c>
      <c r="M604" s="108">
        <f t="shared" ref="M604" si="1653">(K604+J604+L604)/D604</f>
        <v>50</v>
      </c>
      <c r="N604" s="109">
        <f t="shared" ref="N604" si="1654">M604*D604</f>
        <v>5000</v>
      </c>
    </row>
    <row r="605" spans="1:14" s="79" customFormat="1" ht="14.25" customHeight="1">
      <c r="A605" s="103">
        <v>43544</v>
      </c>
      <c r="B605" s="104" t="s">
        <v>31</v>
      </c>
      <c r="C605" s="104" t="s">
        <v>53</v>
      </c>
      <c r="D605" s="105">
        <v>100</v>
      </c>
      <c r="E605" s="104" t="s">
        <v>1</v>
      </c>
      <c r="F605" s="104">
        <v>4095</v>
      </c>
      <c r="G605" s="104">
        <v>4065</v>
      </c>
      <c r="H605" s="104">
        <v>0</v>
      </c>
      <c r="I605" s="106">
        <v>0</v>
      </c>
      <c r="J605" s="107">
        <f t="shared" ref="J605" si="1655">(IF(E605="SHORT",F605-G605,IF(E605="LONG",G605-F605)))*D605</f>
        <v>-3000</v>
      </c>
      <c r="K605" s="108">
        <v>0</v>
      </c>
      <c r="L605" s="108">
        <v>0</v>
      </c>
      <c r="M605" s="108">
        <f t="shared" ref="M605" si="1656">(K605+J605+L605)/D605</f>
        <v>-30</v>
      </c>
      <c r="N605" s="109">
        <f t="shared" ref="N605" si="1657">M605*D605</f>
        <v>-3000</v>
      </c>
    </row>
    <row r="606" spans="1:14" s="79" customFormat="1" ht="14.25" customHeight="1">
      <c r="A606" s="103">
        <v>43543</v>
      </c>
      <c r="B606" s="104" t="s">
        <v>0</v>
      </c>
      <c r="C606" s="104" t="s">
        <v>56</v>
      </c>
      <c r="D606" s="105">
        <v>100</v>
      </c>
      <c r="E606" s="104" t="s">
        <v>1</v>
      </c>
      <c r="F606" s="104">
        <v>31950</v>
      </c>
      <c r="G606" s="104">
        <v>32000</v>
      </c>
      <c r="H606" s="104">
        <v>0</v>
      </c>
      <c r="I606" s="106">
        <v>0</v>
      </c>
      <c r="J606" s="107">
        <f t="shared" ref="J606" si="1658">(IF(E606="SHORT",F606-G606,IF(E606="LONG",G606-F606)))*D606</f>
        <v>5000</v>
      </c>
      <c r="K606" s="108">
        <v>0</v>
      </c>
      <c r="L606" s="108">
        <v>0</v>
      </c>
      <c r="M606" s="108">
        <f t="shared" ref="M606" si="1659">(K606+J606+L606)/D606</f>
        <v>50</v>
      </c>
      <c r="N606" s="109">
        <f t="shared" ref="N606" si="1660">M606*D606</f>
        <v>5000</v>
      </c>
    </row>
    <row r="607" spans="1:14" s="79" customFormat="1" ht="14.25" customHeight="1">
      <c r="A607" s="103">
        <v>43543</v>
      </c>
      <c r="B607" s="104" t="s">
        <v>32</v>
      </c>
      <c r="C607" s="104" t="s">
        <v>53</v>
      </c>
      <c r="D607" s="105">
        <v>1250</v>
      </c>
      <c r="E607" s="104" t="s">
        <v>1</v>
      </c>
      <c r="F607" s="104">
        <v>198</v>
      </c>
      <c r="G607" s="104">
        <v>199.8</v>
      </c>
      <c r="H607" s="104">
        <v>0</v>
      </c>
      <c r="I607" s="106">
        <v>0</v>
      </c>
      <c r="J607" s="107">
        <f t="shared" ref="J607" si="1661">(IF(E607="SHORT",F607-G607,IF(E607="LONG",G607-F607)))*D607</f>
        <v>2250.0000000000141</v>
      </c>
      <c r="K607" s="108">
        <v>0</v>
      </c>
      <c r="L607" s="108">
        <v>0</v>
      </c>
      <c r="M607" s="108">
        <f t="shared" ref="M607" si="1662">(K607+J607+L607)/D607</f>
        <v>1.8000000000000114</v>
      </c>
      <c r="N607" s="109">
        <f t="shared" ref="N607" si="1663">M607*D607</f>
        <v>2250.0000000000141</v>
      </c>
    </row>
    <row r="608" spans="1:14" s="79" customFormat="1" ht="14.25" customHeight="1">
      <c r="A608" s="103">
        <v>43543</v>
      </c>
      <c r="B608" s="104" t="s">
        <v>92</v>
      </c>
      <c r="C608" s="104" t="s">
        <v>55</v>
      </c>
      <c r="D608" s="105">
        <v>5000</v>
      </c>
      <c r="E608" s="104" t="s">
        <v>1</v>
      </c>
      <c r="F608" s="104">
        <v>194.5</v>
      </c>
      <c r="G608" s="104">
        <v>195</v>
      </c>
      <c r="H608" s="104">
        <v>195.5</v>
      </c>
      <c r="I608" s="106">
        <v>0</v>
      </c>
      <c r="J608" s="107">
        <f t="shared" ref="J608" si="1664">(IF(E608="SHORT",F608-G608,IF(E608="LONG",G608-F608)))*D608</f>
        <v>2500</v>
      </c>
      <c r="K608" s="108">
        <f>(IF(E608="SHORT",IF(H608="",0,G608-H608),IF(E608="LONG",IF(H608="",0,H608-G608))))*D608</f>
        <v>2500</v>
      </c>
      <c r="L608" s="108">
        <v>0</v>
      </c>
      <c r="M608" s="108">
        <f t="shared" ref="M608" si="1665">(K608+J608+L608)/D608</f>
        <v>1</v>
      </c>
      <c r="N608" s="109">
        <f t="shared" ref="N608" si="1666">M608*D608</f>
        <v>5000</v>
      </c>
    </row>
    <row r="609" spans="1:14" s="79" customFormat="1" ht="14.25" customHeight="1">
      <c r="A609" s="103">
        <v>43543</v>
      </c>
      <c r="B609" s="104" t="s">
        <v>31</v>
      </c>
      <c r="C609" s="104" t="s">
        <v>53</v>
      </c>
      <c r="D609" s="105">
        <v>100</v>
      </c>
      <c r="E609" s="104" t="s">
        <v>1</v>
      </c>
      <c r="F609" s="104">
        <v>4050</v>
      </c>
      <c r="G609" s="104">
        <v>4070</v>
      </c>
      <c r="H609" s="104">
        <v>0</v>
      </c>
      <c r="I609" s="106">
        <v>0</v>
      </c>
      <c r="J609" s="107">
        <f t="shared" ref="J609" si="1667">(IF(E609="SHORT",F609-G609,IF(E609="LONG",G609-F609)))*D609</f>
        <v>2000</v>
      </c>
      <c r="K609" s="108">
        <v>0</v>
      </c>
      <c r="L609" s="108">
        <v>0</v>
      </c>
      <c r="M609" s="108">
        <f t="shared" ref="M609" si="1668">(K609+J609+L609)/D609</f>
        <v>20</v>
      </c>
      <c r="N609" s="109">
        <f t="shared" ref="N609" si="1669">M609*D609</f>
        <v>2000</v>
      </c>
    </row>
    <row r="610" spans="1:14" s="79" customFormat="1" ht="14.25" customHeight="1">
      <c r="A610" s="103">
        <v>43542</v>
      </c>
      <c r="B610" s="104" t="s">
        <v>5</v>
      </c>
      <c r="C610" s="104" t="s">
        <v>55</v>
      </c>
      <c r="D610" s="105">
        <v>5000</v>
      </c>
      <c r="E610" s="104" t="s">
        <v>2</v>
      </c>
      <c r="F610" s="104">
        <v>193</v>
      </c>
      <c r="G610" s="104">
        <v>193.75</v>
      </c>
      <c r="H610" s="104">
        <v>0</v>
      </c>
      <c r="I610" s="106">
        <v>0</v>
      </c>
      <c r="J610" s="107">
        <f t="shared" ref="J610" si="1670">(IF(E610="SHORT",F610-G610,IF(E610="LONG",G610-F610)))*D610</f>
        <v>-3750</v>
      </c>
      <c r="K610" s="108">
        <v>0</v>
      </c>
      <c r="L610" s="108">
        <v>0</v>
      </c>
      <c r="M610" s="108">
        <f t="shared" ref="M610" si="1671">(K610+J610+L610)/D610</f>
        <v>-0.75</v>
      </c>
      <c r="N610" s="109">
        <f t="shared" ref="N610" si="1672">M610*D610</f>
        <v>-3750</v>
      </c>
    </row>
    <row r="611" spans="1:14" s="79" customFormat="1" ht="14.25" customHeight="1">
      <c r="A611" s="103">
        <v>43542</v>
      </c>
      <c r="B611" s="104" t="s">
        <v>0</v>
      </c>
      <c r="C611" s="104" t="s">
        <v>56</v>
      </c>
      <c r="D611" s="105">
        <v>100</v>
      </c>
      <c r="E611" s="104" t="s">
        <v>2</v>
      </c>
      <c r="F611" s="104">
        <v>31665</v>
      </c>
      <c r="G611" s="104">
        <v>31600</v>
      </c>
      <c r="H611" s="104">
        <v>0</v>
      </c>
      <c r="I611" s="106">
        <v>0</v>
      </c>
      <c r="J611" s="107">
        <f t="shared" ref="J611" si="1673">(IF(E611="SHORT",F611-G611,IF(E611="LONG",G611-F611)))*D611</f>
        <v>6500</v>
      </c>
      <c r="K611" s="108">
        <v>0</v>
      </c>
      <c r="L611" s="108">
        <v>0</v>
      </c>
      <c r="M611" s="108">
        <f t="shared" ref="M611" si="1674">(K611+J611+L611)/D611</f>
        <v>65</v>
      </c>
      <c r="N611" s="109">
        <f t="shared" ref="N611" si="1675">M611*D611</f>
        <v>6500</v>
      </c>
    </row>
    <row r="612" spans="1:14" s="79" customFormat="1" ht="14.25" customHeight="1">
      <c r="A612" s="103">
        <v>43542</v>
      </c>
      <c r="B612" s="104" t="s">
        <v>31</v>
      </c>
      <c r="C612" s="104" t="s">
        <v>53</v>
      </c>
      <c r="D612" s="105">
        <v>100</v>
      </c>
      <c r="E612" s="104" t="s">
        <v>1</v>
      </c>
      <c r="F612" s="104">
        <v>4020</v>
      </c>
      <c r="G612" s="104">
        <v>4040</v>
      </c>
      <c r="H612" s="104">
        <v>4060</v>
      </c>
      <c r="I612" s="106">
        <v>0</v>
      </c>
      <c r="J612" s="107">
        <f t="shared" ref="J612" si="1676">(IF(E612="SHORT",F612-G612,IF(E612="LONG",G612-F612)))*D612</f>
        <v>2000</v>
      </c>
      <c r="K612" s="108">
        <f>(IF(E612="SHORT",IF(H612="",0,G612-H612),IF(E612="LONG",IF(H612="",0,H612-G612))))*D612</f>
        <v>2000</v>
      </c>
      <c r="L612" s="108">
        <v>0</v>
      </c>
      <c r="M612" s="108">
        <f t="shared" ref="M612" si="1677">(K612+J612+L612)/D612</f>
        <v>40</v>
      </c>
      <c r="N612" s="109">
        <f t="shared" ref="N612" si="1678">M612*D612</f>
        <v>4000</v>
      </c>
    </row>
    <row r="613" spans="1:14" s="79" customFormat="1" ht="14.25" customHeight="1">
      <c r="A613" s="103">
        <v>43539</v>
      </c>
      <c r="B613" s="104" t="s">
        <v>0</v>
      </c>
      <c r="C613" s="104" t="s">
        <v>56</v>
      </c>
      <c r="D613" s="105">
        <v>100</v>
      </c>
      <c r="E613" s="104" t="s">
        <v>1</v>
      </c>
      <c r="F613" s="104">
        <v>31870</v>
      </c>
      <c r="G613" s="104">
        <v>31930</v>
      </c>
      <c r="H613" s="104">
        <v>0</v>
      </c>
      <c r="I613" s="106">
        <v>0</v>
      </c>
      <c r="J613" s="107">
        <f t="shared" ref="J613:J620" si="1679">(IF(E613="SHORT",F613-G613,IF(E613="LONG",G613-F613)))*D613</f>
        <v>6000</v>
      </c>
      <c r="K613" s="108">
        <v>0</v>
      </c>
      <c r="L613" s="108">
        <v>0</v>
      </c>
      <c r="M613" s="108">
        <f t="shared" ref="M613:M620" si="1680">(K613+J613+L613)/D613</f>
        <v>60</v>
      </c>
      <c r="N613" s="109">
        <f t="shared" ref="N613:N620" si="1681">M613*D613</f>
        <v>6000</v>
      </c>
    </row>
    <row r="614" spans="1:14" s="87" customFormat="1" ht="14.25" customHeight="1">
      <c r="A614" s="103">
        <v>43539</v>
      </c>
      <c r="B614" s="104" t="s">
        <v>31</v>
      </c>
      <c r="C614" s="104" t="s">
        <v>53</v>
      </c>
      <c r="D614" s="105">
        <v>100</v>
      </c>
      <c r="E614" s="104" t="s">
        <v>1</v>
      </c>
      <c r="F614" s="104">
        <v>4070</v>
      </c>
      <c r="G614" s="104">
        <v>4035</v>
      </c>
      <c r="H614" s="104">
        <v>0</v>
      </c>
      <c r="I614" s="106">
        <v>0</v>
      </c>
      <c r="J614" s="107">
        <f t="shared" si="1679"/>
        <v>-3500</v>
      </c>
      <c r="K614" s="108">
        <v>0</v>
      </c>
      <c r="L614" s="108">
        <v>0</v>
      </c>
      <c r="M614" s="108">
        <f t="shared" si="1680"/>
        <v>-35</v>
      </c>
      <c r="N614" s="109">
        <f t="shared" si="1681"/>
        <v>-3500</v>
      </c>
    </row>
    <row r="615" spans="1:14" s="79" customFormat="1" ht="14.25" customHeight="1">
      <c r="A615" s="103">
        <v>43539</v>
      </c>
      <c r="B615" s="104" t="s">
        <v>4</v>
      </c>
      <c r="C615" s="104" t="s">
        <v>56</v>
      </c>
      <c r="D615" s="105">
        <v>30</v>
      </c>
      <c r="E615" s="104" t="s">
        <v>2</v>
      </c>
      <c r="F615" s="104">
        <v>38250</v>
      </c>
      <c r="G615" s="104">
        <v>38150</v>
      </c>
      <c r="H615" s="104">
        <v>0</v>
      </c>
      <c r="I615" s="106">
        <v>0</v>
      </c>
      <c r="J615" s="107">
        <f t="shared" si="1679"/>
        <v>3000</v>
      </c>
      <c r="K615" s="108">
        <v>0</v>
      </c>
      <c r="L615" s="108">
        <v>0</v>
      </c>
      <c r="M615" s="108">
        <f t="shared" si="1680"/>
        <v>100</v>
      </c>
      <c r="N615" s="109">
        <f t="shared" si="1681"/>
        <v>3000</v>
      </c>
    </row>
    <row r="616" spans="1:14" s="79" customFormat="1" ht="14.25" customHeight="1">
      <c r="A616" s="103">
        <v>43539</v>
      </c>
      <c r="B616" s="104" t="s">
        <v>6</v>
      </c>
      <c r="C616" s="104" t="s">
        <v>55</v>
      </c>
      <c r="D616" s="105">
        <v>5000</v>
      </c>
      <c r="E616" s="104" t="s">
        <v>2</v>
      </c>
      <c r="F616" s="104">
        <v>144</v>
      </c>
      <c r="G616" s="104">
        <v>143.5</v>
      </c>
      <c r="H616" s="104">
        <v>143</v>
      </c>
      <c r="I616" s="106">
        <v>142.5</v>
      </c>
      <c r="J616" s="107">
        <f t="shared" si="1679"/>
        <v>2500</v>
      </c>
      <c r="K616" s="108">
        <f>(IF(E616="SHORT",IF(H616="",0,G616-H616),IF(E616="LONG",IF(H616="",0,H616-G616))))*D616</f>
        <v>2500</v>
      </c>
      <c r="L616" s="108">
        <f t="shared" ref="L616" si="1682">(IF(E616="SHORT",IF(I616="",0,H616-I616),IF(E616="LONG",IF(I616="",0,(I616-H616)))))*D616</f>
        <v>2500</v>
      </c>
      <c r="M616" s="108">
        <f t="shared" si="1680"/>
        <v>1.5</v>
      </c>
      <c r="N616" s="109">
        <f t="shared" si="1681"/>
        <v>7500</v>
      </c>
    </row>
    <row r="617" spans="1:14" s="79" customFormat="1" ht="14.25" customHeight="1">
      <c r="A617" s="103">
        <v>43538</v>
      </c>
      <c r="B617" s="104" t="s">
        <v>31</v>
      </c>
      <c r="C617" s="104" t="s">
        <v>53</v>
      </c>
      <c r="D617" s="105">
        <v>100</v>
      </c>
      <c r="E617" s="104" t="s">
        <v>1</v>
      </c>
      <c r="F617" s="104">
        <v>4080</v>
      </c>
      <c r="G617" s="104">
        <v>4045</v>
      </c>
      <c r="H617" s="104">
        <v>0</v>
      </c>
      <c r="I617" s="106">
        <v>0</v>
      </c>
      <c r="J617" s="107">
        <f t="shared" ref="J617" si="1683">(IF(E617="SHORT",F617-G617,IF(E617="LONG",G617-F617)))*D617</f>
        <v>-3500</v>
      </c>
      <c r="K617" s="108">
        <v>0</v>
      </c>
      <c r="L617" s="108">
        <v>0</v>
      </c>
      <c r="M617" s="108">
        <f t="shared" ref="M617" si="1684">(K617+J617+L617)/D617</f>
        <v>-35</v>
      </c>
      <c r="N617" s="109">
        <f t="shared" ref="N617" si="1685">M617*D617</f>
        <v>-3500</v>
      </c>
    </row>
    <row r="618" spans="1:14" s="79" customFormat="1" ht="14.25" customHeight="1">
      <c r="A618" s="103">
        <v>43538</v>
      </c>
      <c r="B618" s="104" t="s">
        <v>6</v>
      </c>
      <c r="C618" s="104" t="s">
        <v>55</v>
      </c>
      <c r="D618" s="105">
        <v>5000</v>
      </c>
      <c r="E618" s="104" t="s">
        <v>1</v>
      </c>
      <c r="F618" s="104">
        <v>147</v>
      </c>
      <c r="G618" s="104">
        <v>147.5</v>
      </c>
      <c r="H618" s="104">
        <v>0</v>
      </c>
      <c r="I618" s="106">
        <v>0</v>
      </c>
      <c r="J618" s="107">
        <f t="shared" ref="J618" si="1686">(IF(E618="SHORT",F618-G618,IF(E618="LONG",G618-F618)))*D618</f>
        <v>2500</v>
      </c>
      <c r="K618" s="108">
        <v>0</v>
      </c>
      <c r="L618" s="108">
        <v>0</v>
      </c>
      <c r="M618" s="108">
        <f t="shared" ref="M618" si="1687">(K618+J618+L618)/D618</f>
        <v>0.5</v>
      </c>
      <c r="N618" s="109">
        <f t="shared" ref="N618" si="1688">M618*D618</f>
        <v>2500</v>
      </c>
    </row>
    <row r="619" spans="1:14" s="79" customFormat="1" ht="14.25" customHeight="1">
      <c r="A619" s="103">
        <v>43538</v>
      </c>
      <c r="B619" s="104" t="s">
        <v>0</v>
      </c>
      <c r="C619" s="104" t="s">
        <v>56</v>
      </c>
      <c r="D619" s="105">
        <v>100</v>
      </c>
      <c r="E619" s="104" t="s">
        <v>1</v>
      </c>
      <c r="F619" s="104">
        <v>31940</v>
      </c>
      <c r="G619" s="104">
        <v>31860</v>
      </c>
      <c r="H619" s="104">
        <v>0</v>
      </c>
      <c r="I619" s="106">
        <v>0</v>
      </c>
      <c r="J619" s="107">
        <f t="shared" ref="J619" si="1689">(IF(E619="SHORT",F619-G619,IF(E619="LONG",G619-F619)))*D619</f>
        <v>-8000</v>
      </c>
      <c r="K619" s="108">
        <v>0</v>
      </c>
      <c r="L619" s="108">
        <v>0</v>
      </c>
      <c r="M619" s="108">
        <f t="shared" ref="M619" si="1690">(K619+J619+L619)/D619</f>
        <v>-80</v>
      </c>
      <c r="N619" s="109">
        <f t="shared" ref="N619" si="1691">M619*D619</f>
        <v>-8000</v>
      </c>
    </row>
    <row r="620" spans="1:14" s="79" customFormat="1" ht="14.25" customHeight="1">
      <c r="A620" s="103">
        <v>43538</v>
      </c>
      <c r="B620" s="104" t="s">
        <v>31</v>
      </c>
      <c r="C620" s="104" t="s">
        <v>53</v>
      </c>
      <c r="D620" s="105">
        <v>100</v>
      </c>
      <c r="E620" s="104" t="s">
        <v>1</v>
      </c>
      <c r="F620" s="104">
        <v>4080</v>
      </c>
      <c r="G620" s="104">
        <v>4045</v>
      </c>
      <c r="H620" s="104">
        <v>0</v>
      </c>
      <c r="I620" s="106">
        <v>0</v>
      </c>
      <c r="J620" s="107">
        <f t="shared" si="1679"/>
        <v>-3500</v>
      </c>
      <c r="K620" s="108">
        <v>0</v>
      </c>
      <c r="L620" s="108">
        <v>0</v>
      </c>
      <c r="M620" s="108">
        <f t="shared" si="1680"/>
        <v>-35</v>
      </c>
      <c r="N620" s="109">
        <f t="shared" si="1681"/>
        <v>-3500</v>
      </c>
    </row>
    <row r="621" spans="1:14" s="79" customFormat="1" ht="14.25" customHeight="1">
      <c r="A621" s="103">
        <v>43537</v>
      </c>
      <c r="B621" s="104" t="s">
        <v>31</v>
      </c>
      <c r="C621" s="104" t="s">
        <v>53</v>
      </c>
      <c r="D621" s="105">
        <v>100</v>
      </c>
      <c r="E621" s="104" t="s">
        <v>1</v>
      </c>
      <c r="F621" s="104">
        <v>3985</v>
      </c>
      <c r="G621" s="104">
        <v>4010</v>
      </c>
      <c r="H621" s="104">
        <v>4030</v>
      </c>
      <c r="I621" s="106">
        <v>0</v>
      </c>
      <c r="J621" s="107">
        <f t="shared" ref="J621" si="1692">(IF(E621="SHORT",F621-G621,IF(E621="LONG",G621-F621)))*D621</f>
        <v>2500</v>
      </c>
      <c r="K621" s="108">
        <f>(IF(E621="SHORT",IF(H621="",0,G621-H621),IF(E621="LONG",IF(H621="",0,H621-G621))))*D621</f>
        <v>2000</v>
      </c>
      <c r="L621" s="108">
        <v>0</v>
      </c>
      <c r="M621" s="108">
        <f t="shared" ref="M621" si="1693">(K621+J621+L621)/D621</f>
        <v>45</v>
      </c>
      <c r="N621" s="109">
        <f t="shared" ref="N621" si="1694">M621*D621</f>
        <v>4500</v>
      </c>
    </row>
    <row r="622" spans="1:14" s="79" customFormat="1" ht="14.25" customHeight="1">
      <c r="A622" s="103">
        <v>43537</v>
      </c>
      <c r="B622" s="104" t="s">
        <v>6</v>
      </c>
      <c r="C622" s="104" t="s">
        <v>55</v>
      </c>
      <c r="D622" s="105">
        <v>5000</v>
      </c>
      <c r="E622" s="104" t="s">
        <v>1</v>
      </c>
      <c r="F622" s="104">
        <v>147</v>
      </c>
      <c r="G622" s="104">
        <v>147.5</v>
      </c>
      <c r="H622" s="104">
        <v>148</v>
      </c>
      <c r="I622" s="106">
        <v>0</v>
      </c>
      <c r="J622" s="107">
        <f t="shared" ref="J622" si="1695">(IF(E622="SHORT",F622-G622,IF(E622="LONG",G622-F622)))*D622</f>
        <v>2500</v>
      </c>
      <c r="K622" s="108">
        <f>(IF(E622="SHORT",IF(H622="",0,G622-H622),IF(E622="LONG",IF(H622="",0,H622-G622))))*D622</f>
        <v>2500</v>
      </c>
      <c r="L622" s="108">
        <v>0</v>
      </c>
      <c r="M622" s="108">
        <f t="shared" ref="M622" si="1696">(K622+J622+L622)/D622</f>
        <v>1</v>
      </c>
      <c r="N622" s="109">
        <f t="shared" ref="N622" si="1697">M622*D622</f>
        <v>5000</v>
      </c>
    </row>
    <row r="623" spans="1:14" s="79" customFormat="1" ht="14.25" customHeight="1">
      <c r="A623" s="103">
        <v>43537</v>
      </c>
      <c r="B623" s="104" t="s">
        <v>0</v>
      </c>
      <c r="C623" s="104" t="s">
        <v>56</v>
      </c>
      <c r="D623" s="105">
        <v>100</v>
      </c>
      <c r="E623" s="104" t="s">
        <v>1</v>
      </c>
      <c r="F623" s="104">
        <v>32130</v>
      </c>
      <c r="G623" s="104">
        <v>32200</v>
      </c>
      <c r="H623" s="104">
        <v>0</v>
      </c>
      <c r="I623" s="106">
        <v>0</v>
      </c>
      <c r="J623" s="107">
        <f t="shared" ref="J623" si="1698">(IF(E623="SHORT",F623-G623,IF(E623="LONG",G623-F623)))*D623</f>
        <v>7000</v>
      </c>
      <c r="K623" s="108">
        <v>0</v>
      </c>
      <c r="L623" s="108">
        <v>0</v>
      </c>
      <c r="M623" s="108">
        <f t="shared" ref="M623" si="1699">(K623+J623+L623)/D623</f>
        <v>70</v>
      </c>
      <c r="N623" s="109">
        <f t="shared" ref="N623" si="1700">M623*D623</f>
        <v>7000</v>
      </c>
    </row>
    <row r="624" spans="1:14" s="79" customFormat="1" ht="14.25" customHeight="1">
      <c r="A624" s="103">
        <v>43537</v>
      </c>
      <c r="B624" s="104" t="s">
        <v>4</v>
      </c>
      <c r="C624" s="104" t="s">
        <v>56</v>
      </c>
      <c r="D624" s="105">
        <v>30</v>
      </c>
      <c r="E624" s="104" t="s">
        <v>1</v>
      </c>
      <c r="F624" s="104">
        <v>38800</v>
      </c>
      <c r="G624" s="104">
        <v>38950</v>
      </c>
      <c r="H624" s="104">
        <v>0</v>
      </c>
      <c r="I624" s="106">
        <v>0</v>
      </c>
      <c r="J624" s="107">
        <f t="shared" ref="J624" si="1701">(IF(E624="SHORT",F624-G624,IF(E624="LONG",G624-F624)))*D624</f>
        <v>4500</v>
      </c>
      <c r="K624" s="108">
        <v>0</v>
      </c>
      <c r="L624" s="108">
        <v>0</v>
      </c>
      <c r="M624" s="108">
        <f t="shared" ref="M624" si="1702">(K624+J624+L624)/D624</f>
        <v>150</v>
      </c>
      <c r="N624" s="109">
        <f t="shared" ref="N624" si="1703">M624*D624</f>
        <v>4500</v>
      </c>
    </row>
    <row r="625" spans="1:14" s="79" customFormat="1" ht="14.25" customHeight="1">
      <c r="A625" s="103">
        <v>43536</v>
      </c>
      <c r="B625" s="104" t="s">
        <v>0</v>
      </c>
      <c r="C625" s="104" t="s">
        <v>56</v>
      </c>
      <c r="D625" s="105">
        <v>100</v>
      </c>
      <c r="E625" s="104" t="s">
        <v>2</v>
      </c>
      <c r="F625" s="104">
        <v>31970</v>
      </c>
      <c r="G625" s="104">
        <v>31900</v>
      </c>
      <c r="H625" s="104">
        <v>0</v>
      </c>
      <c r="I625" s="106">
        <v>0</v>
      </c>
      <c r="J625" s="107">
        <f t="shared" ref="J625" si="1704">(IF(E625="SHORT",F625-G625,IF(E625="LONG",G625-F625)))*D625</f>
        <v>7000</v>
      </c>
      <c r="K625" s="108">
        <v>0</v>
      </c>
      <c r="L625" s="108">
        <v>0</v>
      </c>
      <c r="M625" s="108">
        <f t="shared" ref="M625" si="1705">(K625+J625+L625)/D625</f>
        <v>70</v>
      </c>
      <c r="N625" s="109">
        <f t="shared" ref="N625" si="1706">M625*D625</f>
        <v>7000</v>
      </c>
    </row>
    <row r="626" spans="1:14" s="79" customFormat="1" ht="14.25" customHeight="1">
      <c r="A626" s="103">
        <v>43536</v>
      </c>
      <c r="B626" s="104" t="s">
        <v>4</v>
      </c>
      <c r="C626" s="104" t="s">
        <v>56</v>
      </c>
      <c r="D626" s="105">
        <v>30</v>
      </c>
      <c r="E626" s="104" t="s">
        <v>2</v>
      </c>
      <c r="F626" s="104">
        <v>38630</v>
      </c>
      <c r="G626" s="104">
        <v>38800</v>
      </c>
      <c r="H626" s="104">
        <v>0</v>
      </c>
      <c r="I626" s="106">
        <v>0</v>
      </c>
      <c r="J626" s="107">
        <f t="shared" ref="J626" si="1707">(IF(E626="SHORT",F626-G626,IF(E626="LONG",G626-F626)))*D626</f>
        <v>-5100</v>
      </c>
      <c r="K626" s="108">
        <v>0</v>
      </c>
      <c r="L626" s="108">
        <v>0</v>
      </c>
      <c r="M626" s="108">
        <f t="shared" ref="M626" si="1708">(K626+J626+L626)/D626</f>
        <v>-170</v>
      </c>
      <c r="N626" s="109">
        <f t="shared" ref="N626" si="1709">M626*D626</f>
        <v>-5100</v>
      </c>
    </row>
    <row r="627" spans="1:14" s="79" customFormat="1" ht="14.25" customHeight="1">
      <c r="A627" s="103">
        <v>43536</v>
      </c>
      <c r="B627" s="104" t="s">
        <v>5</v>
      </c>
      <c r="C627" s="104" t="s">
        <v>55</v>
      </c>
      <c r="D627" s="105">
        <v>5000</v>
      </c>
      <c r="E627" s="104" t="s">
        <v>1</v>
      </c>
      <c r="F627" s="104">
        <v>194.85</v>
      </c>
      <c r="G627" s="104">
        <v>195.5</v>
      </c>
      <c r="H627" s="104">
        <v>196</v>
      </c>
      <c r="I627" s="106">
        <v>0</v>
      </c>
      <c r="J627" s="107">
        <f t="shared" ref="J627" si="1710">(IF(E627="SHORT",F627-G627,IF(E627="LONG",G627-F627)))*D627</f>
        <v>3250.0000000000282</v>
      </c>
      <c r="K627" s="108">
        <f>(IF(E627="SHORT",IF(H627="",0,G627-H627),IF(E627="LONG",IF(H627="",0,H627-G627))))*D627</f>
        <v>2500</v>
      </c>
      <c r="L627" s="108">
        <v>0</v>
      </c>
      <c r="M627" s="108">
        <f t="shared" ref="M627" si="1711">(K627+J627+L627)/D627</f>
        <v>1.1500000000000057</v>
      </c>
      <c r="N627" s="109">
        <f t="shared" ref="N627" si="1712">M627*D627</f>
        <v>5750.0000000000282</v>
      </c>
    </row>
    <row r="628" spans="1:14" s="79" customFormat="1" ht="14.25" customHeight="1">
      <c r="A628" s="103">
        <v>43536</v>
      </c>
      <c r="B628" s="104" t="s">
        <v>31</v>
      </c>
      <c r="C628" s="104" t="s">
        <v>53</v>
      </c>
      <c r="D628" s="105">
        <v>100</v>
      </c>
      <c r="E628" s="104" t="s">
        <v>1</v>
      </c>
      <c r="F628" s="104">
        <v>3980</v>
      </c>
      <c r="G628" s="104">
        <v>4000</v>
      </c>
      <c r="H628" s="104">
        <v>0</v>
      </c>
      <c r="I628" s="106">
        <v>0</v>
      </c>
      <c r="J628" s="107">
        <f t="shared" ref="J628" si="1713">(IF(E628="SHORT",F628-G628,IF(E628="LONG",G628-F628)))*D628</f>
        <v>2000</v>
      </c>
      <c r="K628" s="108">
        <v>0</v>
      </c>
      <c r="L628" s="108">
        <v>0</v>
      </c>
      <c r="M628" s="108">
        <f t="shared" ref="M628" si="1714">(K628+J628+L628)/D628</f>
        <v>20</v>
      </c>
      <c r="N628" s="109">
        <f t="shared" ref="N628" si="1715">M628*D628</f>
        <v>2000</v>
      </c>
    </row>
    <row r="629" spans="1:14" s="79" customFormat="1" ht="14.25" customHeight="1">
      <c r="A629" s="103">
        <v>43535</v>
      </c>
      <c r="B629" s="104" t="s">
        <v>0</v>
      </c>
      <c r="C629" s="104" t="s">
        <v>56</v>
      </c>
      <c r="D629" s="105">
        <v>100</v>
      </c>
      <c r="E629" s="104" t="s">
        <v>2</v>
      </c>
      <c r="F629" s="104">
        <v>32070</v>
      </c>
      <c r="G629" s="104">
        <v>32010</v>
      </c>
      <c r="H629" s="104">
        <v>0</v>
      </c>
      <c r="I629" s="106">
        <v>0</v>
      </c>
      <c r="J629" s="107">
        <f t="shared" ref="J629" si="1716">(IF(E629="SHORT",F629-G629,IF(E629="LONG",G629-F629)))*D629</f>
        <v>6000</v>
      </c>
      <c r="K629" s="108">
        <v>0</v>
      </c>
      <c r="L629" s="108">
        <v>0</v>
      </c>
      <c r="M629" s="108">
        <f t="shared" ref="M629" si="1717">(K629+J629+L629)/D629</f>
        <v>60</v>
      </c>
      <c r="N629" s="109">
        <f t="shared" ref="N629" si="1718">M629*D629</f>
        <v>6000</v>
      </c>
    </row>
    <row r="630" spans="1:14" s="79" customFormat="1" ht="14.25" customHeight="1">
      <c r="A630" s="103">
        <v>43535</v>
      </c>
      <c r="B630" s="104" t="s">
        <v>4</v>
      </c>
      <c r="C630" s="104" t="s">
        <v>56</v>
      </c>
      <c r="D630" s="105">
        <v>30</v>
      </c>
      <c r="E630" s="104" t="s">
        <v>2</v>
      </c>
      <c r="F630" s="104">
        <v>38630</v>
      </c>
      <c r="G630" s="104">
        <v>38530</v>
      </c>
      <c r="H630" s="104">
        <v>38350</v>
      </c>
      <c r="I630" s="106">
        <v>0</v>
      </c>
      <c r="J630" s="107">
        <f t="shared" ref="J630" si="1719">(IF(E630="SHORT",F630-G630,IF(E630="LONG",G630-F630)))*D630</f>
        <v>3000</v>
      </c>
      <c r="K630" s="108">
        <f>(IF(E630="SHORT",IF(H630="",0,G630-H630),IF(E630="LONG",IF(H630="",0,H630-G630))))*D630</f>
        <v>5400</v>
      </c>
      <c r="L630" s="108">
        <v>0</v>
      </c>
      <c r="M630" s="108">
        <f t="shared" ref="M630" si="1720">(K630+J630+L630)/D630</f>
        <v>280</v>
      </c>
      <c r="N630" s="109">
        <f t="shared" ref="N630" si="1721">M630*D630</f>
        <v>8400</v>
      </c>
    </row>
    <row r="631" spans="1:14" s="79" customFormat="1" ht="14.25" customHeight="1">
      <c r="A631" s="103">
        <v>43535</v>
      </c>
      <c r="B631" s="104" t="s">
        <v>31</v>
      </c>
      <c r="C631" s="104" t="s">
        <v>53</v>
      </c>
      <c r="D631" s="105">
        <v>100</v>
      </c>
      <c r="E631" s="104" t="s">
        <v>1</v>
      </c>
      <c r="F631" s="104">
        <v>3955</v>
      </c>
      <c r="G631" s="104">
        <v>3975</v>
      </c>
      <c r="H631" s="104">
        <v>0</v>
      </c>
      <c r="I631" s="106">
        <v>0</v>
      </c>
      <c r="J631" s="107">
        <f t="shared" ref="J631" si="1722">(IF(E631="SHORT",F631-G631,IF(E631="LONG",G631-F631)))*D631</f>
        <v>2000</v>
      </c>
      <c r="K631" s="108">
        <v>0</v>
      </c>
      <c r="L631" s="108">
        <v>0</v>
      </c>
      <c r="M631" s="108">
        <f t="shared" ref="M631" si="1723">(K631+J631+L631)/D631</f>
        <v>20</v>
      </c>
      <c r="N631" s="109">
        <f t="shared" ref="N631" si="1724">M631*D631</f>
        <v>2000</v>
      </c>
    </row>
    <row r="632" spans="1:14" s="79" customFormat="1" ht="14.25" customHeight="1">
      <c r="A632" s="103">
        <v>43532</v>
      </c>
      <c r="B632" s="104" t="s">
        <v>31</v>
      </c>
      <c r="C632" s="104" t="s">
        <v>53</v>
      </c>
      <c r="D632" s="105">
        <v>100</v>
      </c>
      <c r="E632" s="104" t="s">
        <v>1</v>
      </c>
      <c r="F632" s="104">
        <v>3910</v>
      </c>
      <c r="G632" s="104">
        <v>3875</v>
      </c>
      <c r="H632" s="104">
        <v>0</v>
      </c>
      <c r="I632" s="106">
        <v>0</v>
      </c>
      <c r="J632" s="107">
        <f t="shared" ref="J632" si="1725">(IF(E632="SHORT",F632-G632,IF(E632="LONG",G632-F632)))*D632</f>
        <v>-3500</v>
      </c>
      <c r="K632" s="108">
        <v>0</v>
      </c>
      <c r="L632" s="108">
        <v>0</v>
      </c>
      <c r="M632" s="108">
        <f t="shared" ref="M632" si="1726">(K632+J632+L632)/D632</f>
        <v>-35</v>
      </c>
      <c r="N632" s="109">
        <f t="shared" ref="N632" si="1727">M632*D632</f>
        <v>-3500</v>
      </c>
    </row>
    <row r="633" spans="1:14" s="79" customFormat="1" ht="14.25" customHeight="1">
      <c r="A633" s="103">
        <v>43532</v>
      </c>
      <c r="B633" s="104" t="s">
        <v>32</v>
      </c>
      <c r="C633" s="104" t="s">
        <v>53</v>
      </c>
      <c r="D633" s="105">
        <v>1250</v>
      </c>
      <c r="E633" s="104" t="s">
        <v>1</v>
      </c>
      <c r="F633" s="104">
        <v>202.6</v>
      </c>
      <c r="G633" s="104">
        <v>199.5</v>
      </c>
      <c r="H633" s="104">
        <v>0</v>
      </c>
      <c r="I633" s="106">
        <v>0</v>
      </c>
      <c r="J633" s="107">
        <f t="shared" ref="J633" si="1728">(IF(E633="SHORT",F633-G633,IF(E633="LONG",G633-F633)))*D633</f>
        <v>-3874.9999999999927</v>
      </c>
      <c r="K633" s="108">
        <v>0</v>
      </c>
      <c r="L633" s="108">
        <v>0</v>
      </c>
      <c r="M633" s="108">
        <f t="shared" ref="M633" si="1729">(K633+J633+L633)/D633</f>
        <v>-3.0999999999999943</v>
      </c>
      <c r="N633" s="109">
        <f t="shared" ref="N633" si="1730">M633*D633</f>
        <v>-3874.9999999999927</v>
      </c>
    </row>
    <row r="634" spans="1:14" s="79" customFormat="1" ht="14.25" customHeight="1">
      <c r="A634" s="103">
        <v>43532</v>
      </c>
      <c r="B634" s="104" t="s">
        <v>6</v>
      </c>
      <c r="C634" s="104" t="s">
        <v>55</v>
      </c>
      <c r="D634" s="105">
        <v>5000</v>
      </c>
      <c r="E634" s="104" t="s">
        <v>1</v>
      </c>
      <c r="F634" s="104">
        <v>146</v>
      </c>
      <c r="G634" s="104">
        <v>147</v>
      </c>
      <c r="H634" s="104">
        <v>0</v>
      </c>
      <c r="I634" s="106">
        <v>0</v>
      </c>
      <c r="J634" s="107">
        <f t="shared" ref="J634:J636" si="1731">(IF(E634="SHORT",F634-G634,IF(E634="LONG",G634-F634)))*D634</f>
        <v>5000</v>
      </c>
      <c r="K634" s="108">
        <v>0</v>
      </c>
      <c r="L634" s="108">
        <v>0</v>
      </c>
      <c r="M634" s="108">
        <f t="shared" ref="M634" si="1732">(K634+J634+L634)/D634</f>
        <v>1</v>
      </c>
      <c r="N634" s="109">
        <f t="shared" ref="N634" si="1733">M634*D634</f>
        <v>5000</v>
      </c>
    </row>
    <row r="635" spans="1:14" s="79" customFormat="1" ht="14.25" customHeight="1">
      <c r="A635" s="103">
        <v>43532</v>
      </c>
      <c r="B635" s="104" t="s">
        <v>4</v>
      </c>
      <c r="C635" s="104" t="s">
        <v>56</v>
      </c>
      <c r="D635" s="105">
        <v>100</v>
      </c>
      <c r="E635" s="104" t="s">
        <v>1</v>
      </c>
      <c r="F635" s="104">
        <v>38220</v>
      </c>
      <c r="G635" s="104">
        <v>38220</v>
      </c>
      <c r="H635" s="104">
        <v>0</v>
      </c>
      <c r="I635" s="106">
        <v>0</v>
      </c>
      <c r="J635" s="107">
        <v>0</v>
      </c>
      <c r="K635" s="108">
        <v>0</v>
      </c>
      <c r="L635" s="108">
        <v>0</v>
      </c>
      <c r="M635" s="108">
        <f t="shared" ref="M635" si="1734">(K635+J635+L635)/D635</f>
        <v>0</v>
      </c>
      <c r="N635" s="109">
        <f t="shared" ref="N635" si="1735">M635*D635</f>
        <v>0</v>
      </c>
    </row>
    <row r="636" spans="1:14" s="79" customFormat="1" ht="14.25" customHeight="1">
      <c r="A636" s="103">
        <v>43532</v>
      </c>
      <c r="B636" s="104" t="s">
        <v>4</v>
      </c>
      <c r="C636" s="104" t="s">
        <v>56</v>
      </c>
      <c r="D636" s="105">
        <v>100</v>
      </c>
      <c r="E636" s="104" t="s">
        <v>1</v>
      </c>
      <c r="F636" s="104">
        <v>38250</v>
      </c>
      <c r="G636" s="104">
        <v>38350</v>
      </c>
      <c r="H636" s="104">
        <v>38450</v>
      </c>
      <c r="I636" s="106">
        <v>0</v>
      </c>
      <c r="J636" s="107">
        <f t="shared" si="1731"/>
        <v>10000</v>
      </c>
      <c r="K636" s="108">
        <f>(IF(E636="SHORT",IF(H636="",0,G636-H636),IF(E636="LONG",IF(H636="",0,H636-G636))))*D636</f>
        <v>10000</v>
      </c>
      <c r="L636" s="108">
        <v>0</v>
      </c>
      <c r="M636" s="108">
        <f t="shared" ref="M636" si="1736">(K636+J636+L636)/D636</f>
        <v>200</v>
      </c>
      <c r="N636" s="109">
        <f t="shared" ref="N636" si="1737">M636*D636</f>
        <v>20000</v>
      </c>
    </row>
    <row r="637" spans="1:14" s="79" customFormat="1" ht="14.25" customHeight="1">
      <c r="A637" s="103">
        <v>43531</v>
      </c>
      <c r="B637" s="104" t="s">
        <v>0</v>
      </c>
      <c r="C637" s="104" t="s">
        <v>56</v>
      </c>
      <c r="D637" s="105">
        <v>100</v>
      </c>
      <c r="E637" s="104" t="s">
        <v>2</v>
      </c>
      <c r="F637" s="104">
        <v>31860</v>
      </c>
      <c r="G637" s="104">
        <v>31800</v>
      </c>
      <c r="H637" s="104">
        <v>0</v>
      </c>
      <c r="I637" s="106">
        <v>0</v>
      </c>
      <c r="J637" s="107">
        <f t="shared" ref="J637" si="1738">(IF(E637="SHORT",F637-G637,IF(E637="LONG",G637-F637)))*D637</f>
        <v>6000</v>
      </c>
      <c r="K637" s="108">
        <v>0</v>
      </c>
      <c r="L637" s="108">
        <v>0</v>
      </c>
      <c r="M637" s="108">
        <f t="shared" ref="M637" si="1739">(K637+J637+L637)/D637</f>
        <v>60</v>
      </c>
      <c r="N637" s="109">
        <f t="shared" ref="N637" si="1740">M637*D637</f>
        <v>6000</v>
      </c>
    </row>
    <row r="638" spans="1:14" s="79" customFormat="1" ht="14.25" customHeight="1">
      <c r="A638" s="103">
        <v>43531</v>
      </c>
      <c r="B638" s="104" t="s">
        <v>4</v>
      </c>
      <c r="C638" s="104" t="s">
        <v>56</v>
      </c>
      <c r="D638" s="105">
        <v>30</v>
      </c>
      <c r="E638" s="104" t="s">
        <v>1</v>
      </c>
      <c r="F638" s="104">
        <v>38200</v>
      </c>
      <c r="G638" s="104">
        <v>38000</v>
      </c>
      <c r="H638" s="104">
        <v>0</v>
      </c>
      <c r="I638" s="106">
        <v>0</v>
      </c>
      <c r="J638" s="107">
        <f t="shared" ref="J638" si="1741">(IF(E638="SHORT",F638-G638,IF(E638="LONG",G638-F638)))*D638</f>
        <v>-6000</v>
      </c>
      <c r="K638" s="108">
        <v>0</v>
      </c>
      <c r="L638" s="108">
        <v>0</v>
      </c>
      <c r="M638" s="108">
        <f t="shared" ref="M638" si="1742">(K638+J638+L638)/D638</f>
        <v>-200</v>
      </c>
      <c r="N638" s="109">
        <f t="shared" ref="N638" si="1743">M638*D638</f>
        <v>-6000</v>
      </c>
    </row>
    <row r="639" spans="1:14" s="79" customFormat="1" ht="14.25" customHeight="1">
      <c r="A639" s="103">
        <v>43531</v>
      </c>
      <c r="B639" s="104" t="s">
        <v>31</v>
      </c>
      <c r="C639" s="104" t="s">
        <v>53</v>
      </c>
      <c r="D639" s="105">
        <v>100</v>
      </c>
      <c r="E639" s="104" t="s">
        <v>1</v>
      </c>
      <c r="F639" s="104">
        <v>3965</v>
      </c>
      <c r="G639" s="104">
        <v>3985</v>
      </c>
      <c r="H639" s="104">
        <v>0</v>
      </c>
      <c r="I639" s="106">
        <v>0</v>
      </c>
      <c r="J639" s="107">
        <f t="shared" ref="J639" si="1744">(IF(E639="SHORT",F639-G639,IF(E639="LONG",G639-F639)))*D639</f>
        <v>2000</v>
      </c>
      <c r="K639" s="108">
        <v>0</v>
      </c>
      <c r="L639" s="108">
        <v>0</v>
      </c>
      <c r="M639" s="108">
        <f t="shared" ref="M639" si="1745">(K639+J639+L639)/D639</f>
        <v>20</v>
      </c>
      <c r="N639" s="109">
        <f t="shared" ref="N639" si="1746">M639*D639</f>
        <v>2000</v>
      </c>
    </row>
    <row r="640" spans="1:14" s="79" customFormat="1" ht="14.25" customHeight="1">
      <c r="A640" s="103">
        <v>43530</v>
      </c>
      <c r="B640" s="104" t="s">
        <v>0</v>
      </c>
      <c r="C640" s="104" t="s">
        <v>56</v>
      </c>
      <c r="D640" s="105">
        <v>100</v>
      </c>
      <c r="E640" s="104" t="s">
        <v>1</v>
      </c>
      <c r="F640" s="104">
        <v>32020</v>
      </c>
      <c r="G640" s="104">
        <v>31950</v>
      </c>
      <c r="H640" s="104">
        <v>0</v>
      </c>
      <c r="I640" s="106">
        <v>0</v>
      </c>
      <c r="J640" s="107">
        <f t="shared" ref="J640" si="1747">(IF(E640="SHORT",F640-G640,IF(E640="LONG",G640-F640)))*D640</f>
        <v>-7000</v>
      </c>
      <c r="K640" s="108">
        <v>0</v>
      </c>
      <c r="L640" s="108">
        <v>0</v>
      </c>
      <c r="M640" s="108">
        <f t="shared" ref="M640" si="1748">(K640+J640+L640)/D640</f>
        <v>-70</v>
      </c>
      <c r="N640" s="109">
        <f t="shared" ref="N640" si="1749">M640*D640</f>
        <v>-7000</v>
      </c>
    </row>
    <row r="641" spans="1:14" s="79" customFormat="1" ht="14.25" customHeight="1">
      <c r="A641" s="103">
        <v>43530</v>
      </c>
      <c r="B641" s="104" t="s">
        <v>4</v>
      </c>
      <c r="C641" s="104" t="s">
        <v>56</v>
      </c>
      <c r="D641" s="105">
        <v>30</v>
      </c>
      <c r="E641" s="104" t="s">
        <v>1</v>
      </c>
      <c r="F641" s="104">
        <v>38350</v>
      </c>
      <c r="G641" s="104">
        <v>38200</v>
      </c>
      <c r="H641" s="104">
        <v>0</v>
      </c>
      <c r="I641" s="106">
        <v>0</v>
      </c>
      <c r="J641" s="107">
        <f t="shared" ref="J641" si="1750">(IF(E641="SHORT",F641-G641,IF(E641="LONG",G641-F641)))*D641</f>
        <v>-4500</v>
      </c>
      <c r="K641" s="108">
        <v>0</v>
      </c>
      <c r="L641" s="108">
        <v>0</v>
      </c>
      <c r="M641" s="108">
        <f t="shared" ref="M641" si="1751">(K641+J641+L641)/D641</f>
        <v>-150</v>
      </c>
      <c r="N641" s="109">
        <f t="shared" ref="N641" si="1752">M641*D641</f>
        <v>-4500</v>
      </c>
    </row>
    <row r="642" spans="1:14" s="79" customFormat="1" ht="14.25" customHeight="1">
      <c r="A642" s="103">
        <v>43530</v>
      </c>
      <c r="B642" s="104" t="s">
        <v>31</v>
      </c>
      <c r="C642" s="104" t="s">
        <v>53</v>
      </c>
      <c r="D642" s="105">
        <v>100</v>
      </c>
      <c r="E642" s="104" t="s">
        <v>1</v>
      </c>
      <c r="F642" s="104">
        <v>3975</v>
      </c>
      <c r="G642" s="104">
        <v>3940</v>
      </c>
      <c r="H642" s="104">
        <v>0</v>
      </c>
      <c r="I642" s="106">
        <v>0</v>
      </c>
      <c r="J642" s="107">
        <f t="shared" ref="J642" si="1753">(IF(E642="SHORT",F642-G642,IF(E642="LONG",G642-F642)))*D642</f>
        <v>-3500</v>
      </c>
      <c r="K642" s="108">
        <v>0</v>
      </c>
      <c r="L642" s="108">
        <v>0</v>
      </c>
      <c r="M642" s="108">
        <f t="shared" ref="M642" si="1754">(K642+J642+L642)/D642</f>
        <v>-35</v>
      </c>
      <c r="N642" s="109">
        <f t="shared" ref="N642" si="1755">M642*D642</f>
        <v>-3500</v>
      </c>
    </row>
    <row r="643" spans="1:14" s="79" customFormat="1" ht="14.25" customHeight="1">
      <c r="A643" s="103">
        <v>43529</v>
      </c>
      <c r="B643" s="104" t="s">
        <v>4</v>
      </c>
      <c r="C643" s="104" t="s">
        <v>56</v>
      </c>
      <c r="D643" s="105">
        <v>30</v>
      </c>
      <c r="E643" s="104" t="s">
        <v>2</v>
      </c>
      <c r="F643" s="104">
        <v>38430</v>
      </c>
      <c r="G643" s="104">
        <v>38280</v>
      </c>
      <c r="H643" s="104">
        <v>38100</v>
      </c>
      <c r="I643" s="106">
        <v>0</v>
      </c>
      <c r="J643" s="107">
        <f t="shared" ref="J643:J644" si="1756">(IF(E643="SHORT",F643-G643,IF(E643="LONG",G643-F643)))*D643</f>
        <v>4500</v>
      </c>
      <c r="K643" s="108">
        <f>(IF(E643="SHORT",IF(H643="",0,G643-H643),IF(E643="LONG",IF(H643="",0,H643-G643))))*D643</f>
        <v>5400</v>
      </c>
      <c r="L643" s="108">
        <v>0</v>
      </c>
      <c r="M643" s="108">
        <f t="shared" ref="M643" si="1757">(K643+J643+L643)/D643</f>
        <v>330</v>
      </c>
      <c r="N643" s="109">
        <f t="shared" ref="N643" si="1758">M643*D643</f>
        <v>9900</v>
      </c>
    </row>
    <row r="644" spans="1:14" s="79" customFormat="1" ht="14.25" customHeight="1">
      <c r="A644" s="103">
        <v>43529</v>
      </c>
      <c r="B644" s="104" t="s">
        <v>31</v>
      </c>
      <c r="C644" s="104" t="s">
        <v>53</v>
      </c>
      <c r="D644" s="105">
        <v>100</v>
      </c>
      <c r="E644" s="104" t="s">
        <v>1</v>
      </c>
      <c r="F644" s="104">
        <v>4005</v>
      </c>
      <c r="G644" s="104">
        <v>4025</v>
      </c>
      <c r="H644" s="104">
        <v>4040</v>
      </c>
      <c r="I644" s="106">
        <v>0</v>
      </c>
      <c r="J644" s="107">
        <f t="shared" si="1756"/>
        <v>2000</v>
      </c>
      <c r="K644" s="108">
        <f>(IF(E644="SHORT",IF(H644="",0,G644-H644),IF(E644="LONG",IF(H644="",0,H644-G644))))*D644</f>
        <v>1500</v>
      </c>
      <c r="L644" s="108">
        <v>0</v>
      </c>
      <c r="M644" s="108">
        <f t="shared" ref="M644" si="1759">(K644+J644+L644)/D644</f>
        <v>35</v>
      </c>
      <c r="N644" s="109">
        <f t="shared" ref="N644" si="1760">M644*D644</f>
        <v>3500</v>
      </c>
    </row>
    <row r="645" spans="1:14" s="79" customFormat="1" ht="14.25" customHeight="1">
      <c r="A645" s="103">
        <v>43529</v>
      </c>
      <c r="B645" s="104" t="s">
        <v>0</v>
      </c>
      <c r="C645" s="104" t="s">
        <v>56</v>
      </c>
      <c r="D645" s="105">
        <v>100</v>
      </c>
      <c r="E645" s="104" t="s">
        <v>2</v>
      </c>
      <c r="F645" s="104">
        <v>32100</v>
      </c>
      <c r="G645" s="104">
        <v>32200</v>
      </c>
      <c r="H645" s="104">
        <v>0</v>
      </c>
      <c r="I645" s="106">
        <v>0</v>
      </c>
      <c r="J645" s="107">
        <f>(IF(E645="SHORT",F645-G645,IF(E645="LONG",G645-F645)))*D645</f>
        <v>-10000</v>
      </c>
      <c r="K645" s="108">
        <v>0</v>
      </c>
      <c r="L645" s="108">
        <v>0</v>
      </c>
      <c r="M645" s="108">
        <f t="shared" ref="M645" si="1761">(K645+J645+L645)/D645</f>
        <v>-100</v>
      </c>
      <c r="N645" s="109">
        <f t="shared" ref="N645" si="1762">M645*D645</f>
        <v>-10000</v>
      </c>
    </row>
    <row r="646" spans="1:14" s="79" customFormat="1" ht="14.25" customHeight="1">
      <c r="A646" s="103">
        <v>43525</v>
      </c>
      <c r="B646" s="104" t="s">
        <v>0</v>
      </c>
      <c r="C646" s="104" t="s">
        <v>56</v>
      </c>
      <c r="D646" s="105">
        <v>100</v>
      </c>
      <c r="E646" s="104" t="s">
        <v>2</v>
      </c>
      <c r="F646" s="104">
        <v>32950</v>
      </c>
      <c r="G646" s="104">
        <v>32870</v>
      </c>
      <c r="H646" s="104">
        <v>32800</v>
      </c>
      <c r="I646" s="106">
        <v>0</v>
      </c>
      <c r="J646" s="107">
        <f t="shared" ref="J646" si="1763">(IF(E646="SHORT",F646-G646,IF(E646="LONG",G646-F646)))*D646</f>
        <v>8000</v>
      </c>
      <c r="K646" s="108">
        <f>(IF(E646="SHORT",IF(H646="",0,G646-H646),IF(E646="LONG",IF(H646="",0,H646-G646))))*D646</f>
        <v>7000</v>
      </c>
      <c r="L646" s="108">
        <v>0</v>
      </c>
      <c r="M646" s="108">
        <f t="shared" ref="M646" si="1764">(K646+J646+L646)/D646</f>
        <v>150</v>
      </c>
      <c r="N646" s="109">
        <f t="shared" ref="N646" si="1765">M646*D646</f>
        <v>15000</v>
      </c>
    </row>
    <row r="647" spans="1:14" s="79" customFormat="1" ht="14.25" customHeight="1">
      <c r="A647" s="103">
        <v>43525</v>
      </c>
      <c r="B647" s="104" t="s">
        <v>4</v>
      </c>
      <c r="C647" s="104" t="s">
        <v>56</v>
      </c>
      <c r="D647" s="105">
        <v>30</v>
      </c>
      <c r="E647" s="104" t="s">
        <v>2</v>
      </c>
      <c r="F647" s="104">
        <v>39100</v>
      </c>
      <c r="G647" s="104">
        <v>38950</v>
      </c>
      <c r="H647" s="104">
        <v>38750</v>
      </c>
      <c r="I647" s="106">
        <v>0</v>
      </c>
      <c r="J647" s="107">
        <f t="shared" ref="J647" si="1766">(IF(E647="SHORT",F647-G647,IF(E647="LONG",G647-F647)))*D647</f>
        <v>4500</v>
      </c>
      <c r="K647" s="108">
        <f>(IF(E647="SHORT",IF(H647="",0,G647-H647),IF(E647="LONG",IF(H647="",0,H647-G647))))*D647</f>
        <v>6000</v>
      </c>
      <c r="L647" s="108">
        <v>0</v>
      </c>
      <c r="M647" s="108">
        <f t="shared" ref="M647" si="1767">(K647+J647+L647)/D647</f>
        <v>350</v>
      </c>
      <c r="N647" s="109">
        <f t="shared" ref="N647" si="1768">M647*D647</f>
        <v>10500</v>
      </c>
    </row>
    <row r="648" spans="1:14" s="79" customFormat="1" ht="14.25" customHeight="1">
      <c r="A648" s="103">
        <v>43525</v>
      </c>
      <c r="B648" s="104" t="s">
        <v>6</v>
      </c>
      <c r="C648" s="104" t="s">
        <v>53</v>
      </c>
      <c r="D648" s="105">
        <v>5000</v>
      </c>
      <c r="E648" s="104" t="s">
        <v>1</v>
      </c>
      <c r="F648" s="104">
        <v>153</v>
      </c>
      <c r="G648" s="104">
        <v>154</v>
      </c>
      <c r="H648" s="104">
        <v>0</v>
      </c>
      <c r="I648" s="106">
        <v>0</v>
      </c>
      <c r="J648" s="107">
        <f t="shared" ref="J648" si="1769">(IF(E648="SHORT",F648-G648,IF(E648="LONG",G648-F648)))*D648</f>
        <v>5000</v>
      </c>
      <c r="K648" s="108">
        <v>0</v>
      </c>
      <c r="L648" s="108">
        <v>0</v>
      </c>
      <c r="M648" s="108">
        <f t="shared" ref="M648" si="1770">(K648+J648+L648)/D648</f>
        <v>1</v>
      </c>
      <c r="N648" s="109">
        <f t="shared" ref="N648" si="1771">M648*D648</f>
        <v>5000</v>
      </c>
    </row>
    <row r="649" spans="1:14" s="79" customFormat="1" ht="14.25" customHeight="1">
      <c r="A649" s="103">
        <v>43525</v>
      </c>
      <c r="B649" s="104" t="s">
        <v>31</v>
      </c>
      <c r="C649" s="104" t="s">
        <v>53</v>
      </c>
      <c r="D649" s="105">
        <v>100</v>
      </c>
      <c r="E649" s="104" t="s">
        <v>1</v>
      </c>
      <c r="F649" s="104">
        <v>4085</v>
      </c>
      <c r="G649" s="104">
        <v>4105</v>
      </c>
      <c r="H649" s="104">
        <v>0</v>
      </c>
      <c r="I649" s="106">
        <v>0</v>
      </c>
      <c r="J649" s="107">
        <f t="shared" ref="J649" si="1772">(IF(E649="SHORT",F649-G649,IF(E649="LONG",G649-F649)))*D649</f>
        <v>2000</v>
      </c>
      <c r="K649" s="108">
        <v>0</v>
      </c>
      <c r="L649" s="108">
        <v>0</v>
      </c>
      <c r="M649" s="108">
        <f t="shared" ref="M649" si="1773">(K649+J649+L649)/D649</f>
        <v>20</v>
      </c>
      <c r="N649" s="109">
        <f t="shared" ref="N649" si="1774">M649*D649</f>
        <v>2000</v>
      </c>
    </row>
    <row r="650" spans="1:14" s="79" customFormat="1" ht="14.25" customHeight="1">
      <c r="A650" s="110"/>
      <c r="B650" s="111"/>
      <c r="C650" s="111"/>
      <c r="D650" s="112"/>
      <c r="E650" s="111"/>
      <c r="F650" s="111"/>
      <c r="G650" s="111"/>
      <c r="H650" s="111"/>
      <c r="I650" s="130" t="s">
        <v>97</v>
      </c>
      <c r="J650" s="131">
        <f>SUM(J581:J649)</f>
        <v>79725.000000000029</v>
      </c>
      <c r="K650" s="131"/>
      <c r="L650" s="131"/>
      <c r="M650" s="131" t="s">
        <v>22</v>
      </c>
      <c r="N650" s="131">
        <f>SUM(N581:N649)</f>
        <v>151525.00000000003</v>
      </c>
    </row>
    <row r="651" spans="1:14" s="79" customFormat="1" ht="14.25" customHeight="1">
      <c r="A651" s="103"/>
      <c r="B651" s="104"/>
      <c r="C651" s="104"/>
      <c r="D651" s="105"/>
      <c r="E651" s="104"/>
      <c r="F651" s="104"/>
      <c r="G651" s="104"/>
      <c r="H651" s="104"/>
      <c r="I651" s="106"/>
      <c r="J651" s="107"/>
      <c r="K651" s="108"/>
      <c r="L651" s="108"/>
      <c r="M651" s="108"/>
      <c r="N651" s="109"/>
    </row>
    <row r="652" spans="1:14" s="79" customFormat="1" ht="14.25" customHeight="1">
      <c r="A652" s="110"/>
      <c r="B652" s="111"/>
      <c r="C652" s="111"/>
      <c r="D652" s="112"/>
      <c r="E652" s="111"/>
      <c r="F652" s="111"/>
      <c r="G652" s="132">
        <v>43497</v>
      </c>
      <c r="H652" s="111"/>
      <c r="I652" s="113"/>
      <c r="J652" s="114"/>
      <c r="K652" s="115"/>
      <c r="L652" s="115"/>
      <c r="M652" s="115"/>
      <c r="N652" s="116"/>
    </row>
    <row r="653" spans="1:14" s="79" customFormat="1" ht="14.25" customHeight="1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2" t="s">
        <v>107</v>
      </c>
      <c r="M653" s="115"/>
      <c r="N653" s="137">
        <v>0.84</v>
      </c>
    </row>
    <row r="654" spans="1:14" s="79" customFormat="1" ht="14.25" customHeight="1">
      <c r="A654" s="103">
        <v>43524</v>
      </c>
      <c r="B654" s="104" t="s">
        <v>0</v>
      </c>
      <c r="C654" s="104" t="s">
        <v>56</v>
      </c>
      <c r="D654" s="105">
        <v>100</v>
      </c>
      <c r="E654" s="104" t="s">
        <v>1</v>
      </c>
      <c r="F654" s="104">
        <v>33300</v>
      </c>
      <c r="G654" s="104">
        <v>33370</v>
      </c>
      <c r="H654" s="104">
        <v>0</v>
      </c>
      <c r="I654" s="106">
        <v>0</v>
      </c>
      <c r="J654" s="107">
        <f>(IF(E654="SHORT",F654-G654,IF(E654="LONG",G654-F654)))*D654</f>
        <v>7000</v>
      </c>
      <c r="K654" s="108">
        <v>0</v>
      </c>
      <c r="L654" s="108">
        <v>0</v>
      </c>
      <c r="M654" s="108">
        <f>(K654+J654+L654)/D654</f>
        <v>70</v>
      </c>
      <c r="N654" s="109">
        <f>M654*D654</f>
        <v>7000</v>
      </c>
    </row>
    <row r="655" spans="1:14" s="79" customFormat="1" ht="14.25" customHeight="1">
      <c r="A655" s="103">
        <v>43524</v>
      </c>
      <c r="B655" s="104" t="s">
        <v>5</v>
      </c>
      <c r="C655" s="104" t="s">
        <v>55</v>
      </c>
      <c r="D655" s="105">
        <v>5000</v>
      </c>
      <c r="E655" s="104" t="s">
        <v>1</v>
      </c>
      <c r="F655" s="104">
        <v>197</v>
      </c>
      <c r="G655" s="104">
        <v>197.9</v>
      </c>
      <c r="H655" s="104">
        <v>0</v>
      </c>
      <c r="I655" s="106">
        <v>0</v>
      </c>
      <c r="J655" s="107">
        <f t="shared" ref="J655:J684" si="1775">(IF(E655="SHORT",F655-G655,IF(E655="LONG",G655-F655)))*D655</f>
        <v>4500.0000000000282</v>
      </c>
      <c r="K655" s="108">
        <v>0</v>
      </c>
      <c r="L655" s="108">
        <v>0</v>
      </c>
      <c r="M655" s="108">
        <f t="shared" ref="M655:M684" si="1776">(K655+J655+L655)/D655</f>
        <v>0.90000000000000568</v>
      </c>
      <c r="N655" s="109">
        <f t="shared" ref="N655:N684" si="1777">M655*D655</f>
        <v>4500.0000000000282</v>
      </c>
    </row>
    <row r="656" spans="1:14" s="79" customFormat="1" ht="14.25" customHeight="1">
      <c r="A656" s="103">
        <v>43524</v>
      </c>
      <c r="B656" s="104" t="s">
        <v>31</v>
      </c>
      <c r="C656" s="104" t="s">
        <v>53</v>
      </c>
      <c r="D656" s="105">
        <v>100</v>
      </c>
      <c r="E656" s="104" t="s">
        <v>1</v>
      </c>
      <c r="F656" s="104">
        <v>4030</v>
      </c>
      <c r="G656" s="104">
        <v>4055</v>
      </c>
      <c r="H656" s="104">
        <v>0</v>
      </c>
      <c r="I656" s="106">
        <v>0</v>
      </c>
      <c r="J656" s="107">
        <f t="shared" si="1775"/>
        <v>2500</v>
      </c>
      <c r="K656" s="108">
        <v>0</v>
      </c>
      <c r="L656" s="108">
        <v>0</v>
      </c>
      <c r="M656" s="108">
        <f t="shared" si="1776"/>
        <v>25</v>
      </c>
      <c r="N656" s="109">
        <f t="shared" si="1777"/>
        <v>2500</v>
      </c>
    </row>
    <row r="657" spans="1:14" s="79" customFormat="1" ht="14.25" customHeight="1">
      <c r="A657" s="103">
        <v>43524</v>
      </c>
      <c r="B657" s="104" t="s">
        <v>4</v>
      </c>
      <c r="C657" s="104" t="s">
        <v>56</v>
      </c>
      <c r="D657" s="105">
        <v>30</v>
      </c>
      <c r="E657" s="104" t="s">
        <v>1</v>
      </c>
      <c r="F657" s="104">
        <v>39830</v>
      </c>
      <c r="G657" s="104">
        <v>39550</v>
      </c>
      <c r="H657" s="104">
        <v>0</v>
      </c>
      <c r="I657" s="106">
        <v>0</v>
      </c>
      <c r="J657" s="107">
        <f t="shared" ref="J657" si="1778">(IF(E657="SHORT",F657-G657,IF(E657="LONG",G657-F657)))*D657</f>
        <v>-8400</v>
      </c>
      <c r="K657" s="108">
        <v>0</v>
      </c>
      <c r="L657" s="108">
        <v>0</v>
      </c>
      <c r="M657" s="108">
        <f t="shared" ref="M657" si="1779">(K657+J657+L657)/D657</f>
        <v>-280</v>
      </c>
      <c r="N657" s="109">
        <f t="shared" ref="N657" si="1780">M657*D657</f>
        <v>-8400</v>
      </c>
    </row>
    <row r="658" spans="1:14" s="79" customFormat="1" ht="14.25" customHeight="1">
      <c r="A658" s="103">
        <v>43523</v>
      </c>
      <c r="B658" s="104" t="s">
        <v>0</v>
      </c>
      <c r="C658" s="104" t="s">
        <v>56</v>
      </c>
      <c r="D658" s="105">
        <v>100</v>
      </c>
      <c r="E658" s="104" t="s">
        <v>1</v>
      </c>
      <c r="F658" s="104">
        <v>33500</v>
      </c>
      <c r="G658" s="104">
        <v>33570</v>
      </c>
      <c r="H658" s="104">
        <v>0</v>
      </c>
      <c r="I658" s="106">
        <v>0</v>
      </c>
      <c r="J658" s="107">
        <f t="shared" si="1775"/>
        <v>7000</v>
      </c>
      <c r="K658" s="108">
        <v>0</v>
      </c>
      <c r="L658" s="108">
        <v>0</v>
      </c>
      <c r="M658" s="108">
        <f t="shared" si="1776"/>
        <v>70</v>
      </c>
      <c r="N658" s="109">
        <f t="shared" si="1777"/>
        <v>7000</v>
      </c>
    </row>
    <row r="659" spans="1:14" s="79" customFormat="1" ht="14.25" customHeight="1">
      <c r="A659" s="103">
        <v>43523</v>
      </c>
      <c r="B659" s="104" t="s">
        <v>4</v>
      </c>
      <c r="C659" s="104" t="s">
        <v>56</v>
      </c>
      <c r="D659" s="105">
        <v>30</v>
      </c>
      <c r="E659" s="104" t="s">
        <v>1</v>
      </c>
      <c r="F659" s="104">
        <v>40180</v>
      </c>
      <c r="G659" s="104">
        <v>39950</v>
      </c>
      <c r="H659" s="104">
        <v>0</v>
      </c>
      <c r="I659" s="106">
        <v>0</v>
      </c>
      <c r="J659" s="107">
        <f t="shared" si="1775"/>
        <v>-6900</v>
      </c>
      <c r="K659" s="108">
        <v>0</v>
      </c>
      <c r="L659" s="108">
        <v>0</v>
      </c>
      <c r="M659" s="108">
        <f t="shared" si="1776"/>
        <v>-230</v>
      </c>
      <c r="N659" s="109">
        <f t="shared" si="1777"/>
        <v>-6900</v>
      </c>
    </row>
    <row r="660" spans="1:14" s="79" customFormat="1" ht="14.25" customHeight="1">
      <c r="A660" s="103">
        <v>43523</v>
      </c>
      <c r="B660" s="104" t="s">
        <v>6</v>
      </c>
      <c r="C660" s="104" t="s">
        <v>55</v>
      </c>
      <c r="D660" s="105">
        <v>5000</v>
      </c>
      <c r="E660" s="104" t="s">
        <v>1</v>
      </c>
      <c r="F660" s="104">
        <v>148</v>
      </c>
      <c r="G660" s="104">
        <v>149</v>
      </c>
      <c r="H660" s="104">
        <v>150</v>
      </c>
      <c r="I660" s="106">
        <v>0</v>
      </c>
      <c r="J660" s="107">
        <f t="shared" si="1775"/>
        <v>5000</v>
      </c>
      <c r="K660" s="108">
        <f>(IF(E660="SHORT",IF(H660="",0,G660-H660),IF(E660="LONG",IF(H660="",0,H660-G660))))*D660</f>
        <v>5000</v>
      </c>
      <c r="L660" s="108">
        <v>0</v>
      </c>
      <c r="M660" s="108">
        <f t="shared" si="1776"/>
        <v>2</v>
      </c>
      <c r="N660" s="109">
        <f t="shared" si="1777"/>
        <v>10000</v>
      </c>
    </row>
    <row r="661" spans="1:14" s="79" customFormat="1" ht="14.25" customHeight="1">
      <c r="A661" s="103">
        <v>43523</v>
      </c>
      <c r="B661" s="104" t="s">
        <v>31</v>
      </c>
      <c r="C661" s="104" t="s">
        <v>53</v>
      </c>
      <c r="D661" s="105">
        <v>100</v>
      </c>
      <c r="E661" s="104" t="s">
        <v>1</v>
      </c>
      <c r="F661" s="104">
        <v>4002</v>
      </c>
      <c r="G661" s="104">
        <v>4022</v>
      </c>
      <c r="H661" s="104">
        <v>0</v>
      </c>
      <c r="I661" s="106">
        <v>0</v>
      </c>
      <c r="J661" s="107">
        <f t="shared" si="1775"/>
        <v>2000</v>
      </c>
      <c r="K661" s="108">
        <v>0</v>
      </c>
      <c r="L661" s="108">
        <f t="shared" ref="L661:L684" si="1781">(IF(E661="SHORT",IF(I661="",0,H661-I661),IF(E661="LONG",IF(I661="",0,(I661-H661)))))*D661</f>
        <v>0</v>
      </c>
      <c r="M661" s="108">
        <f t="shared" si="1776"/>
        <v>20</v>
      </c>
      <c r="N661" s="109">
        <f t="shared" si="1777"/>
        <v>2000</v>
      </c>
    </row>
    <row r="662" spans="1:14" s="79" customFormat="1" ht="14.25" customHeight="1">
      <c r="A662" s="103">
        <v>43522</v>
      </c>
      <c r="B662" s="104" t="s">
        <v>0</v>
      </c>
      <c r="C662" s="104" t="s">
        <v>56</v>
      </c>
      <c r="D662" s="105">
        <v>100</v>
      </c>
      <c r="E662" s="104" t="s">
        <v>1</v>
      </c>
      <c r="F662" s="104">
        <v>33400</v>
      </c>
      <c r="G662" s="104">
        <v>33470</v>
      </c>
      <c r="H662" s="104">
        <v>0</v>
      </c>
      <c r="I662" s="106">
        <v>0</v>
      </c>
      <c r="J662" s="107">
        <f t="shared" si="1775"/>
        <v>7000</v>
      </c>
      <c r="K662" s="108">
        <v>0</v>
      </c>
      <c r="L662" s="108">
        <f t="shared" si="1781"/>
        <v>0</v>
      </c>
      <c r="M662" s="108">
        <f t="shared" si="1776"/>
        <v>70</v>
      </c>
      <c r="N662" s="109">
        <f t="shared" si="1777"/>
        <v>7000</v>
      </c>
    </row>
    <row r="663" spans="1:14" s="79" customFormat="1" ht="14.25" customHeight="1">
      <c r="A663" s="103">
        <v>43522</v>
      </c>
      <c r="B663" s="104" t="s">
        <v>6</v>
      </c>
      <c r="C663" s="104" t="s">
        <v>55</v>
      </c>
      <c r="D663" s="105">
        <v>5000</v>
      </c>
      <c r="E663" s="104" t="s">
        <v>1</v>
      </c>
      <c r="F663" s="104">
        <v>147.5</v>
      </c>
      <c r="G663" s="104">
        <v>148.5</v>
      </c>
      <c r="H663" s="104">
        <v>0</v>
      </c>
      <c r="I663" s="106">
        <v>0</v>
      </c>
      <c r="J663" s="107">
        <f t="shared" si="1775"/>
        <v>5000</v>
      </c>
      <c r="K663" s="108">
        <v>0</v>
      </c>
      <c r="L663" s="108">
        <f t="shared" si="1781"/>
        <v>0</v>
      </c>
      <c r="M663" s="108">
        <f t="shared" si="1776"/>
        <v>1</v>
      </c>
      <c r="N663" s="109">
        <f t="shared" si="1777"/>
        <v>5000</v>
      </c>
    </row>
    <row r="664" spans="1:14" s="79" customFormat="1" ht="14.25" customHeight="1">
      <c r="A664" s="103">
        <v>43522</v>
      </c>
      <c r="B664" s="104" t="s">
        <v>5</v>
      </c>
      <c r="C664" s="104" t="s">
        <v>55</v>
      </c>
      <c r="D664" s="105">
        <v>5000</v>
      </c>
      <c r="E664" s="104" t="s">
        <v>1</v>
      </c>
      <c r="F664" s="104">
        <v>194.5</v>
      </c>
      <c r="G664" s="104">
        <v>195.5</v>
      </c>
      <c r="H664" s="104">
        <v>0</v>
      </c>
      <c r="I664" s="106">
        <v>0</v>
      </c>
      <c r="J664" s="107">
        <f t="shared" si="1775"/>
        <v>5000</v>
      </c>
      <c r="K664" s="108">
        <v>0</v>
      </c>
      <c r="L664" s="108">
        <f t="shared" si="1781"/>
        <v>0</v>
      </c>
      <c r="M664" s="108">
        <f t="shared" si="1776"/>
        <v>1</v>
      </c>
      <c r="N664" s="109">
        <f t="shared" si="1777"/>
        <v>5000</v>
      </c>
    </row>
    <row r="665" spans="1:14" s="79" customFormat="1" ht="14.25" customHeight="1">
      <c r="A665" s="103">
        <v>43522</v>
      </c>
      <c r="B665" s="104" t="s">
        <v>31</v>
      </c>
      <c r="C665" s="104" t="s">
        <v>53</v>
      </c>
      <c r="D665" s="105">
        <v>100</v>
      </c>
      <c r="E665" s="104" t="s">
        <v>1</v>
      </c>
      <c r="F665" s="104">
        <v>3945</v>
      </c>
      <c r="G665" s="104">
        <v>3965</v>
      </c>
      <c r="H665" s="104">
        <v>0</v>
      </c>
      <c r="I665" s="106">
        <v>0</v>
      </c>
      <c r="J665" s="107">
        <f t="shared" si="1775"/>
        <v>2000</v>
      </c>
      <c r="K665" s="108">
        <v>0</v>
      </c>
      <c r="L665" s="108">
        <f t="shared" si="1781"/>
        <v>0</v>
      </c>
      <c r="M665" s="108">
        <f t="shared" si="1776"/>
        <v>20</v>
      </c>
      <c r="N665" s="109">
        <f t="shared" si="1777"/>
        <v>2000</v>
      </c>
    </row>
    <row r="666" spans="1:14" s="79" customFormat="1" ht="14.25" customHeight="1">
      <c r="A666" s="103">
        <v>43521</v>
      </c>
      <c r="B666" s="104" t="s">
        <v>31</v>
      </c>
      <c r="C666" s="104" t="s">
        <v>53</v>
      </c>
      <c r="D666" s="105">
        <v>100</v>
      </c>
      <c r="E666" s="104" t="s">
        <v>1</v>
      </c>
      <c r="F666" s="104">
        <v>4080</v>
      </c>
      <c r="G666" s="104">
        <v>4100</v>
      </c>
      <c r="H666" s="104">
        <v>0</v>
      </c>
      <c r="I666" s="106">
        <v>0</v>
      </c>
      <c r="J666" s="107">
        <f t="shared" si="1775"/>
        <v>2000</v>
      </c>
      <c r="K666" s="108">
        <v>0</v>
      </c>
      <c r="L666" s="108">
        <f t="shared" si="1781"/>
        <v>0</v>
      </c>
      <c r="M666" s="108">
        <f t="shared" si="1776"/>
        <v>20</v>
      </c>
      <c r="N666" s="109">
        <f t="shared" si="1777"/>
        <v>2000</v>
      </c>
    </row>
    <row r="667" spans="1:14" s="79" customFormat="1" ht="14.25" customHeight="1">
      <c r="A667" s="103">
        <v>43518</v>
      </c>
      <c r="B667" s="104" t="s">
        <v>0</v>
      </c>
      <c r="C667" s="104" t="s">
        <v>56</v>
      </c>
      <c r="D667" s="105">
        <v>100</v>
      </c>
      <c r="E667" s="104" t="s">
        <v>1</v>
      </c>
      <c r="F667" s="104">
        <v>33400</v>
      </c>
      <c r="G667" s="104">
        <v>33470</v>
      </c>
      <c r="H667" s="104">
        <v>0</v>
      </c>
      <c r="I667" s="106">
        <v>0</v>
      </c>
      <c r="J667" s="107">
        <f t="shared" si="1775"/>
        <v>7000</v>
      </c>
      <c r="K667" s="108">
        <v>0</v>
      </c>
      <c r="L667" s="108">
        <f t="shared" si="1781"/>
        <v>0</v>
      </c>
      <c r="M667" s="108">
        <f t="shared" si="1776"/>
        <v>70</v>
      </c>
      <c r="N667" s="109">
        <f t="shared" si="1777"/>
        <v>7000</v>
      </c>
    </row>
    <row r="668" spans="1:14" s="79" customFormat="1" ht="14.25" customHeight="1">
      <c r="A668" s="103">
        <v>43518</v>
      </c>
      <c r="B668" s="104" t="s">
        <v>0</v>
      </c>
      <c r="C668" s="104" t="s">
        <v>56</v>
      </c>
      <c r="D668" s="105">
        <v>100</v>
      </c>
      <c r="E668" s="104" t="s">
        <v>1</v>
      </c>
      <c r="F668" s="104">
        <v>33400</v>
      </c>
      <c r="G668" s="104">
        <v>33470</v>
      </c>
      <c r="H668" s="104">
        <v>0</v>
      </c>
      <c r="I668" s="106">
        <v>0</v>
      </c>
      <c r="J668" s="107">
        <f t="shared" si="1775"/>
        <v>7000</v>
      </c>
      <c r="K668" s="108">
        <v>0</v>
      </c>
      <c r="L668" s="108">
        <f t="shared" si="1781"/>
        <v>0</v>
      </c>
      <c r="M668" s="108">
        <f t="shared" si="1776"/>
        <v>70</v>
      </c>
      <c r="N668" s="109">
        <f t="shared" si="1777"/>
        <v>7000</v>
      </c>
    </row>
    <row r="669" spans="1:14" s="79" customFormat="1" ht="14.25" customHeight="1">
      <c r="A669" s="103">
        <v>43518</v>
      </c>
      <c r="B669" s="104" t="s">
        <v>5</v>
      </c>
      <c r="C669" s="104" t="s">
        <v>55</v>
      </c>
      <c r="D669" s="105">
        <v>5000</v>
      </c>
      <c r="E669" s="104" t="s">
        <v>1</v>
      </c>
      <c r="F669" s="104">
        <v>193.5</v>
      </c>
      <c r="G669" s="104">
        <v>194.5</v>
      </c>
      <c r="H669" s="104">
        <v>0</v>
      </c>
      <c r="I669" s="106">
        <v>0</v>
      </c>
      <c r="J669" s="107">
        <f t="shared" si="1775"/>
        <v>5000</v>
      </c>
      <c r="K669" s="108">
        <v>0</v>
      </c>
      <c r="L669" s="108">
        <f t="shared" si="1781"/>
        <v>0</v>
      </c>
      <c r="M669" s="108">
        <f t="shared" si="1776"/>
        <v>1</v>
      </c>
      <c r="N669" s="109">
        <f t="shared" si="1777"/>
        <v>5000</v>
      </c>
    </row>
    <row r="670" spans="1:14" s="79" customFormat="1" ht="14.25" customHeight="1">
      <c r="A670" s="103">
        <v>43518</v>
      </c>
      <c r="B670" s="104" t="s">
        <v>31</v>
      </c>
      <c r="C670" s="104" t="s">
        <v>53</v>
      </c>
      <c r="D670" s="105">
        <v>100</v>
      </c>
      <c r="E670" s="104" t="s">
        <v>1</v>
      </c>
      <c r="F670" s="104">
        <v>4075</v>
      </c>
      <c r="G670" s="104">
        <v>4100</v>
      </c>
      <c r="H670" s="104">
        <v>0</v>
      </c>
      <c r="I670" s="106">
        <v>0</v>
      </c>
      <c r="J670" s="107">
        <f t="shared" si="1775"/>
        <v>2500</v>
      </c>
      <c r="K670" s="108">
        <v>0</v>
      </c>
      <c r="L670" s="108">
        <f t="shared" si="1781"/>
        <v>0</v>
      </c>
      <c r="M670" s="108">
        <f t="shared" si="1776"/>
        <v>25</v>
      </c>
      <c r="N670" s="109">
        <f t="shared" si="1777"/>
        <v>2500</v>
      </c>
    </row>
    <row r="671" spans="1:14" s="79" customFormat="1" ht="14.25" customHeight="1">
      <c r="A671" s="103">
        <v>43517</v>
      </c>
      <c r="B671" s="104" t="s">
        <v>4</v>
      </c>
      <c r="C671" s="104" t="s">
        <v>56</v>
      </c>
      <c r="D671" s="105">
        <v>30</v>
      </c>
      <c r="E671" s="104" t="s">
        <v>2</v>
      </c>
      <c r="F671" s="104">
        <v>40300</v>
      </c>
      <c r="G671" s="104">
        <v>40150</v>
      </c>
      <c r="H671" s="104">
        <v>0</v>
      </c>
      <c r="I671" s="106">
        <v>0</v>
      </c>
      <c r="J671" s="107">
        <f t="shared" si="1775"/>
        <v>4500</v>
      </c>
      <c r="K671" s="108">
        <v>0</v>
      </c>
      <c r="L671" s="108">
        <f t="shared" si="1781"/>
        <v>0</v>
      </c>
      <c r="M671" s="108">
        <f t="shared" si="1776"/>
        <v>150</v>
      </c>
      <c r="N671" s="109">
        <f t="shared" si="1777"/>
        <v>4500</v>
      </c>
    </row>
    <row r="672" spans="1:14" s="79" customFormat="1" ht="14.25" customHeight="1">
      <c r="A672" s="103">
        <v>43517</v>
      </c>
      <c r="B672" s="104" t="s">
        <v>0</v>
      </c>
      <c r="C672" s="104" t="s">
        <v>56</v>
      </c>
      <c r="D672" s="105">
        <v>100</v>
      </c>
      <c r="E672" s="104" t="s">
        <v>2</v>
      </c>
      <c r="F672" s="104">
        <v>33760</v>
      </c>
      <c r="G672" s="104">
        <v>33700</v>
      </c>
      <c r="H672" s="104">
        <v>0</v>
      </c>
      <c r="I672" s="106">
        <v>0</v>
      </c>
      <c r="J672" s="107">
        <f t="shared" si="1775"/>
        <v>6000</v>
      </c>
      <c r="K672" s="108">
        <v>0</v>
      </c>
      <c r="L672" s="108">
        <f t="shared" si="1781"/>
        <v>0</v>
      </c>
      <c r="M672" s="108">
        <f t="shared" si="1776"/>
        <v>60</v>
      </c>
      <c r="N672" s="109">
        <f t="shared" si="1777"/>
        <v>6000</v>
      </c>
    </row>
    <row r="673" spans="1:14" s="79" customFormat="1" ht="14.25" customHeight="1">
      <c r="A673" s="103">
        <v>43517</v>
      </c>
      <c r="B673" s="104" t="s">
        <v>6</v>
      </c>
      <c r="C673" s="104" t="s">
        <v>55</v>
      </c>
      <c r="D673" s="105">
        <v>5000</v>
      </c>
      <c r="E673" s="104" t="s">
        <v>1</v>
      </c>
      <c r="F673" s="104">
        <v>145</v>
      </c>
      <c r="G673" s="104">
        <v>146</v>
      </c>
      <c r="H673" s="104">
        <v>0</v>
      </c>
      <c r="I673" s="106">
        <v>0</v>
      </c>
      <c r="J673" s="107">
        <f t="shared" si="1775"/>
        <v>5000</v>
      </c>
      <c r="K673" s="108">
        <v>0</v>
      </c>
      <c r="L673" s="108">
        <f t="shared" si="1781"/>
        <v>0</v>
      </c>
      <c r="M673" s="108">
        <f t="shared" si="1776"/>
        <v>1</v>
      </c>
      <c r="N673" s="109">
        <f t="shared" si="1777"/>
        <v>5000</v>
      </c>
    </row>
    <row r="674" spans="1:14" s="79" customFormat="1" ht="14.25" customHeight="1">
      <c r="A674" s="103">
        <v>43517</v>
      </c>
      <c r="B674" s="104" t="s">
        <v>31</v>
      </c>
      <c r="C674" s="104" t="s">
        <v>53</v>
      </c>
      <c r="D674" s="105">
        <v>100</v>
      </c>
      <c r="E674" s="104" t="s">
        <v>1</v>
      </c>
      <c r="F674" s="104">
        <v>4100</v>
      </c>
      <c r="G674" s="104">
        <v>4120</v>
      </c>
      <c r="H674" s="104">
        <v>0</v>
      </c>
      <c r="I674" s="106">
        <v>0</v>
      </c>
      <c r="J674" s="107">
        <f t="shared" si="1775"/>
        <v>2000</v>
      </c>
      <c r="K674" s="108">
        <v>0</v>
      </c>
      <c r="L674" s="108">
        <f t="shared" si="1781"/>
        <v>0</v>
      </c>
      <c r="M674" s="108">
        <f t="shared" si="1776"/>
        <v>20</v>
      </c>
      <c r="N674" s="109">
        <f t="shared" si="1777"/>
        <v>2000</v>
      </c>
    </row>
    <row r="675" spans="1:14" s="79" customFormat="1" ht="14.25" customHeight="1">
      <c r="A675" s="103">
        <v>43516</v>
      </c>
      <c r="B675" s="104" t="s">
        <v>6</v>
      </c>
      <c r="C675" s="104" t="s">
        <v>55</v>
      </c>
      <c r="D675" s="105">
        <v>5000</v>
      </c>
      <c r="E675" s="104" t="s">
        <v>1</v>
      </c>
      <c r="F675" s="104">
        <v>145</v>
      </c>
      <c r="G675" s="104">
        <v>146</v>
      </c>
      <c r="H675" s="104">
        <v>0</v>
      </c>
      <c r="I675" s="106">
        <v>0</v>
      </c>
      <c r="J675" s="107">
        <f t="shared" si="1775"/>
        <v>5000</v>
      </c>
      <c r="K675" s="108">
        <v>0</v>
      </c>
      <c r="L675" s="108">
        <f t="shared" si="1781"/>
        <v>0</v>
      </c>
      <c r="M675" s="108">
        <f t="shared" si="1776"/>
        <v>1</v>
      </c>
      <c r="N675" s="109">
        <f t="shared" si="1777"/>
        <v>5000</v>
      </c>
    </row>
    <row r="676" spans="1:14" s="79" customFormat="1" ht="14.25" customHeight="1">
      <c r="A676" s="103">
        <v>43516</v>
      </c>
      <c r="B676" s="104" t="s">
        <v>4</v>
      </c>
      <c r="C676" s="104" t="s">
        <v>56</v>
      </c>
      <c r="D676" s="105">
        <v>30</v>
      </c>
      <c r="E676" s="104" t="s">
        <v>2</v>
      </c>
      <c r="F676" s="104">
        <v>40550</v>
      </c>
      <c r="G676" s="104">
        <v>40400</v>
      </c>
      <c r="H676" s="104">
        <v>0</v>
      </c>
      <c r="I676" s="106">
        <v>0</v>
      </c>
      <c r="J676" s="107">
        <f t="shared" si="1775"/>
        <v>4500</v>
      </c>
      <c r="K676" s="108">
        <v>0</v>
      </c>
      <c r="L676" s="108">
        <f t="shared" si="1781"/>
        <v>0</v>
      </c>
      <c r="M676" s="108">
        <f t="shared" si="1776"/>
        <v>150</v>
      </c>
      <c r="N676" s="109">
        <f t="shared" si="1777"/>
        <v>4500</v>
      </c>
    </row>
    <row r="677" spans="1:14" s="79" customFormat="1" ht="14.25" customHeight="1">
      <c r="A677" s="103">
        <v>43516</v>
      </c>
      <c r="B677" s="104" t="s">
        <v>0</v>
      </c>
      <c r="C677" s="104" t="s">
        <v>56</v>
      </c>
      <c r="D677" s="105">
        <v>100</v>
      </c>
      <c r="E677" s="104" t="s">
        <v>2</v>
      </c>
      <c r="F677" s="104">
        <v>33860</v>
      </c>
      <c r="G677" s="104">
        <v>33960</v>
      </c>
      <c r="H677" s="104">
        <v>0</v>
      </c>
      <c r="I677" s="106">
        <v>0</v>
      </c>
      <c r="J677" s="107">
        <f t="shared" si="1775"/>
        <v>-10000</v>
      </c>
      <c r="K677" s="108">
        <v>0</v>
      </c>
      <c r="L677" s="108">
        <f t="shared" si="1781"/>
        <v>0</v>
      </c>
      <c r="M677" s="108">
        <f t="shared" si="1776"/>
        <v>-100</v>
      </c>
      <c r="N677" s="109">
        <f t="shared" si="1777"/>
        <v>-10000</v>
      </c>
    </row>
    <row r="678" spans="1:14" s="79" customFormat="1" ht="14.25" customHeight="1">
      <c r="A678" s="103">
        <v>43515</v>
      </c>
      <c r="B678" s="104" t="s">
        <v>4</v>
      </c>
      <c r="C678" s="104" t="s">
        <v>56</v>
      </c>
      <c r="D678" s="105">
        <v>30</v>
      </c>
      <c r="E678" s="104" t="s">
        <v>1</v>
      </c>
      <c r="F678" s="104">
        <v>40280</v>
      </c>
      <c r="G678" s="104">
        <v>40400</v>
      </c>
      <c r="H678" s="104">
        <v>0</v>
      </c>
      <c r="I678" s="106">
        <v>0</v>
      </c>
      <c r="J678" s="107">
        <f t="shared" si="1775"/>
        <v>3600</v>
      </c>
      <c r="K678" s="108">
        <v>0</v>
      </c>
      <c r="L678" s="108">
        <f t="shared" si="1781"/>
        <v>0</v>
      </c>
      <c r="M678" s="108">
        <f t="shared" si="1776"/>
        <v>120</v>
      </c>
      <c r="N678" s="109">
        <f t="shared" si="1777"/>
        <v>3600</v>
      </c>
    </row>
    <row r="679" spans="1:14" s="87" customFormat="1" ht="14.25" customHeight="1">
      <c r="A679" s="103">
        <v>43515</v>
      </c>
      <c r="B679" s="104" t="s">
        <v>31</v>
      </c>
      <c r="C679" s="104" t="s">
        <v>53</v>
      </c>
      <c r="D679" s="105">
        <v>100</v>
      </c>
      <c r="E679" s="104" t="s">
        <v>1</v>
      </c>
      <c r="F679" s="104">
        <v>4000</v>
      </c>
      <c r="G679" s="104">
        <v>3965</v>
      </c>
      <c r="H679" s="104">
        <v>0</v>
      </c>
      <c r="I679" s="106">
        <v>0</v>
      </c>
      <c r="J679" s="107">
        <f t="shared" si="1775"/>
        <v>-3500</v>
      </c>
      <c r="K679" s="108">
        <v>0</v>
      </c>
      <c r="L679" s="108">
        <f t="shared" si="1781"/>
        <v>0</v>
      </c>
      <c r="M679" s="108">
        <f t="shared" si="1776"/>
        <v>-35</v>
      </c>
      <c r="N679" s="109">
        <f t="shared" si="1777"/>
        <v>-3500</v>
      </c>
    </row>
    <row r="680" spans="1:14" s="87" customFormat="1" ht="14.25" customHeight="1">
      <c r="A680" s="103">
        <v>43515</v>
      </c>
      <c r="B680" s="104" t="s">
        <v>92</v>
      </c>
      <c r="C680" s="104" t="s">
        <v>55</v>
      </c>
      <c r="D680" s="105">
        <v>5000</v>
      </c>
      <c r="E680" s="104" t="s">
        <v>1</v>
      </c>
      <c r="F680" s="104">
        <v>190.5</v>
      </c>
      <c r="G680" s="104">
        <v>191.5</v>
      </c>
      <c r="H680" s="104">
        <v>0</v>
      </c>
      <c r="I680" s="106">
        <v>0</v>
      </c>
      <c r="J680" s="107">
        <f t="shared" si="1775"/>
        <v>5000</v>
      </c>
      <c r="K680" s="108">
        <v>0</v>
      </c>
      <c r="L680" s="108">
        <f t="shared" si="1781"/>
        <v>0</v>
      </c>
      <c r="M680" s="108">
        <f t="shared" si="1776"/>
        <v>1</v>
      </c>
      <c r="N680" s="109">
        <f t="shared" si="1777"/>
        <v>5000</v>
      </c>
    </row>
    <row r="681" spans="1:14" s="87" customFormat="1" ht="14.25" customHeight="1">
      <c r="A681" s="103">
        <v>43514</v>
      </c>
      <c r="B681" s="104" t="s">
        <v>6</v>
      </c>
      <c r="C681" s="104" t="s">
        <v>55</v>
      </c>
      <c r="D681" s="105">
        <v>5000</v>
      </c>
      <c r="E681" s="104" t="s">
        <v>2</v>
      </c>
      <c r="F681" s="104">
        <v>146.4</v>
      </c>
      <c r="G681" s="104">
        <v>145.5</v>
      </c>
      <c r="H681" s="104">
        <v>0</v>
      </c>
      <c r="I681" s="106">
        <v>0</v>
      </c>
      <c r="J681" s="107">
        <f t="shared" si="1775"/>
        <v>4500.0000000000282</v>
      </c>
      <c r="K681" s="108">
        <v>0</v>
      </c>
      <c r="L681" s="108">
        <f t="shared" si="1781"/>
        <v>0</v>
      </c>
      <c r="M681" s="108">
        <f t="shared" si="1776"/>
        <v>0.90000000000000568</v>
      </c>
      <c r="N681" s="109">
        <f t="shared" si="1777"/>
        <v>4500.0000000000282</v>
      </c>
    </row>
    <row r="682" spans="1:14" s="87" customFormat="1" ht="14.25" customHeight="1">
      <c r="A682" s="103">
        <v>43514</v>
      </c>
      <c r="B682" s="104" t="s">
        <v>4</v>
      </c>
      <c r="C682" s="104" t="s">
        <v>56</v>
      </c>
      <c r="D682" s="105">
        <v>30</v>
      </c>
      <c r="E682" s="104" t="s">
        <v>1</v>
      </c>
      <c r="F682" s="104">
        <v>40300</v>
      </c>
      <c r="G682" s="104">
        <v>40450</v>
      </c>
      <c r="H682" s="104">
        <v>0</v>
      </c>
      <c r="I682" s="106">
        <v>0</v>
      </c>
      <c r="J682" s="107">
        <f t="shared" si="1775"/>
        <v>4500</v>
      </c>
      <c r="K682" s="108">
        <v>0</v>
      </c>
      <c r="L682" s="108">
        <f t="shared" si="1781"/>
        <v>0</v>
      </c>
      <c r="M682" s="108">
        <f t="shared" si="1776"/>
        <v>150</v>
      </c>
      <c r="N682" s="109">
        <f t="shared" si="1777"/>
        <v>4500</v>
      </c>
    </row>
    <row r="683" spans="1:14" s="87" customFormat="1" ht="14.25" customHeight="1">
      <c r="A683" s="103">
        <v>43514</v>
      </c>
      <c r="B683" s="104" t="s">
        <v>0</v>
      </c>
      <c r="C683" s="104" t="s">
        <v>56</v>
      </c>
      <c r="D683" s="105">
        <v>100</v>
      </c>
      <c r="E683" s="104" t="s">
        <v>1</v>
      </c>
      <c r="F683" s="104">
        <v>33560</v>
      </c>
      <c r="G683" s="104">
        <v>33630</v>
      </c>
      <c r="H683" s="104">
        <v>0</v>
      </c>
      <c r="I683" s="106">
        <v>0</v>
      </c>
      <c r="J683" s="107">
        <f t="shared" si="1775"/>
        <v>7000</v>
      </c>
      <c r="K683" s="108">
        <v>0</v>
      </c>
      <c r="L683" s="108">
        <f t="shared" si="1781"/>
        <v>0</v>
      </c>
      <c r="M683" s="108">
        <f t="shared" si="1776"/>
        <v>70</v>
      </c>
      <c r="N683" s="109">
        <f t="shared" si="1777"/>
        <v>7000</v>
      </c>
    </row>
    <row r="684" spans="1:14" s="87" customFormat="1" ht="14.25" customHeight="1">
      <c r="A684" s="103">
        <v>43511</v>
      </c>
      <c r="B684" s="104" t="s">
        <v>31</v>
      </c>
      <c r="C684" s="104" t="s">
        <v>53</v>
      </c>
      <c r="D684" s="105">
        <v>200</v>
      </c>
      <c r="E684" s="104" t="s">
        <v>1</v>
      </c>
      <c r="F684" s="104">
        <v>3890</v>
      </c>
      <c r="G684" s="104">
        <v>3915</v>
      </c>
      <c r="H684" s="104">
        <v>3950</v>
      </c>
      <c r="I684" s="106">
        <v>3979</v>
      </c>
      <c r="J684" s="107">
        <f t="shared" si="1775"/>
        <v>5000</v>
      </c>
      <c r="K684" s="108">
        <f>(IF(E684="SHORT",IF(H684="",0,G684-H684),IF(E684="LONG",IF(H684="",0,H684-G684))))*D684</f>
        <v>7000</v>
      </c>
      <c r="L684" s="108">
        <f t="shared" si="1781"/>
        <v>5800</v>
      </c>
      <c r="M684" s="108">
        <f t="shared" si="1776"/>
        <v>89</v>
      </c>
      <c r="N684" s="109">
        <f t="shared" si="1777"/>
        <v>17800</v>
      </c>
    </row>
    <row r="685" spans="1:14" s="79" customFormat="1" ht="14.25" customHeight="1">
      <c r="A685" s="103">
        <v>43511</v>
      </c>
      <c r="B685" s="104" t="s">
        <v>32</v>
      </c>
      <c r="C685" s="104" t="s">
        <v>53</v>
      </c>
      <c r="D685" s="105">
        <v>2500</v>
      </c>
      <c r="E685" s="104" t="s">
        <v>1</v>
      </c>
      <c r="F685" s="104">
        <v>184.2</v>
      </c>
      <c r="G685" s="104">
        <v>185.5</v>
      </c>
      <c r="H685" s="104">
        <v>187</v>
      </c>
      <c r="I685" s="106"/>
      <c r="J685" s="107">
        <f t="shared" ref="J685:J728" si="1782">(IF(E685="SHORT",F685-G685,IF(E685="LONG",G685-F685)))*D685</f>
        <v>3250.0000000000282</v>
      </c>
      <c r="K685" s="108">
        <f t="shared" ref="K685:K726" si="1783">(IF(E685="SHORT",IF(H685="",0,G685-H685),IF(E685="LONG",IF(H685="",0,H685-G685))))*D685</f>
        <v>3750</v>
      </c>
      <c r="L685" s="108"/>
      <c r="M685" s="108">
        <f t="shared" ref="M685:M728" si="1784">(K685+J685+L685)/D685</f>
        <v>2.8000000000000114</v>
      </c>
      <c r="N685" s="109">
        <f t="shared" ref="N685:N728" si="1785">M685*D685</f>
        <v>7000.0000000000282</v>
      </c>
    </row>
    <row r="686" spans="1:14" s="87" customFormat="1" ht="14.25" customHeight="1">
      <c r="A686" s="103">
        <v>43511</v>
      </c>
      <c r="B686" s="104" t="s">
        <v>48</v>
      </c>
      <c r="C686" s="104" t="s">
        <v>55</v>
      </c>
      <c r="D686" s="105">
        <v>500</v>
      </c>
      <c r="E686" s="104" t="s">
        <v>1</v>
      </c>
      <c r="F686" s="104">
        <v>864.65</v>
      </c>
      <c r="G686" s="104">
        <v>871.15</v>
      </c>
      <c r="H686" s="104">
        <v>878.65</v>
      </c>
      <c r="I686" s="106"/>
      <c r="J686" s="107">
        <f t="shared" si="1782"/>
        <v>3250</v>
      </c>
      <c r="K686" s="108">
        <f t="shared" si="1783"/>
        <v>3750</v>
      </c>
      <c r="L686" s="108"/>
      <c r="M686" s="108">
        <f t="shared" si="1784"/>
        <v>14</v>
      </c>
      <c r="N686" s="109">
        <f t="shared" si="1785"/>
        <v>7000</v>
      </c>
    </row>
    <row r="687" spans="1:14" s="87" customFormat="1" ht="14.25" customHeight="1">
      <c r="A687" s="103">
        <v>43511</v>
      </c>
      <c r="B687" s="104" t="s">
        <v>3</v>
      </c>
      <c r="C687" s="104" t="s">
        <v>55</v>
      </c>
      <c r="D687" s="105">
        <v>2000</v>
      </c>
      <c r="E687" s="104" t="s">
        <v>1</v>
      </c>
      <c r="F687" s="104">
        <v>435.8</v>
      </c>
      <c r="G687" s="104">
        <v>438.8</v>
      </c>
      <c r="H687" s="104"/>
      <c r="I687" s="106"/>
      <c r="J687" s="107">
        <f t="shared" si="1782"/>
        <v>6000</v>
      </c>
      <c r="K687" s="108"/>
      <c r="L687" s="108"/>
      <c r="M687" s="108">
        <f t="shared" si="1784"/>
        <v>3</v>
      </c>
      <c r="N687" s="109">
        <f t="shared" si="1785"/>
        <v>6000</v>
      </c>
    </row>
    <row r="688" spans="1:14" s="87" customFormat="1" ht="14.25" customHeight="1">
      <c r="A688" s="103">
        <v>43510</v>
      </c>
      <c r="B688" s="104" t="s">
        <v>0</v>
      </c>
      <c r="C688" s="104" t="s">
        <v>56</v>
      </c>
      <c r="D688" s="105">
        <v>100</v>
      </c>
      <c r="E688" s="104" t="s">
        <v>1</v>
      </c>
      <c r="F688" s="104">
        <v>32935</v>
      </c>
      <c r="G688" s="104">
        <v>33000</v>
      </c>
      <c r="H688" s="104"/>
      <c r="I688" s="106"/>
      <c r="J688" s="107">
        <f t="shared" si="1782"/>
        <v>6500</v>
      </c>
      <c r="K688" s="108"/>
      <c r="L688" s="108"/>
      <c r="M688" s="108">
        <f t="shared" si="1784"/>
        <v>65</v>
      </c>
      <c r="N688" s="109">
        <f t="shared" si="1785"/>
        <v>6500</v>
      </c>
    </row>
    <row r="689" spans="1:14" s="87" customFormat="1" ht="14.25" customHeight="1">
      <c r="A689" s="103">
        <v>43510</v>
      </c>
      <c r="B689" s="104" t="s">
        <v>31</v>
      </c>
      <c r="C689" s="104" t="s">
        <v>53</v>
      </c>
      <c r="D689" s="105">
        <v>200</v>
      </c>
      <c r="E689" s="104" t="s">
        <v>1</v>
      </c>
      <c r="F689" s="104">
        <v>3854</v>
      </c>
      <c r="G689" s="104">
        <v>3880</v>
      </c>
      <c r="H689" s="104"/>
      <c r="I689" s="106"/>
      <c r="J689" s="107">
        <f t="shared" si="1782"/>
        <v>5200</v>
      </c>
      <c r="K689" s="108"/>
      <c r="L689" s="108"/>
      <c r="M689" s="108">
        <f t="shared" si="1784"/>
        <v>26</v>
      </c>
      <c r="N689" s="109">
        <f t="shared" si="1785"/>
        <v>5200</v>
      </c>
    </row>
    <row r="690" spans="1:14" s="87" customFormat="1" ht="14.25" customHeight="1">
      <c r="A690" s="103">
        <v>43509</v>
      </c>
      <c r="B690" s="104" t="s">
        <v>4</v>
      </c>
      <c r="C690" s="104" t="s">
        <v>56</v>
      </c>
      <c r="D690" s="105">
        <v>30</v>
      </c>
      <c r="E690" s="104" t="s">
        <v>1</v>
      </c>
      <c r="F690" s="104">
        <v>39562</v>
      </c>
      <c r="G690" s="104">
        <v>39662</v>
      </c>
      <c r="H690" s="104">
        <v>39787</v>
      </c>
      <c r="I690" s="106"/>
      <c r="J690" s="107">
        <f t="shared" ref="J690" si="1786">(IF(E690="SHORT",F690-G690,IF(E690="LONG",G690-F690)))*D690</f>
        <v>3000</v>
      </c>
      <c r="K690" s="108">
        <f t="shared" ref="K690" si="1787">(IF(E690="SHORT",IF(H690="",0,G690-H690),IF(E690="LONG",IF(H690="",0,H690-G690))))*D690</f>
        <v>3750</v>
      </c>
      <c r="L690" s="108"/>
      <c r="M690" s="108">
        <f t="shared" ref="M690" si="1788">(K690+J690+L690)/D690</f>
        <v>225</v>
      </c>
      <c r="N690" s="109">
        <f t="shared" ref="N690" si="1789">M690*D690</f>
        <v>6750</v>
      </c>
    </row>
    <row r="691" spans="1:14" s="87" customFormat="1" ht="14.25" customHeight="1">
      <c r="A691" s="123">
        <v>43509</v>
      </c>
      <c r="B691" s="124" t="s">
        <v>0</v>
      </c>
      <c r="C691" s="124" t="s">
        <v>56</v>
      </c>
      <c r="D691" s="125">
        <v>100</v>
      </c>
      <c r="E691" s="124" t="s">
        <v>1</v>
      </c>
      <c r="F691" s="124">
        <v>32864</v>
      </c>
      <c r="G691" s="124">
        <v>32929</v>
      </c>
      <c r="H691" s="124">
        <v>33004</v>
      </c>
      <c r="I691" s="126">
        <v>33074</v>
      </c>
      <c r="J691" s="127">
        <f t="shared" si="1782"/>
        <v>6500</v>
      </c>
      <c r="K691" s="128">
        <f t="shared" si="1783"/>
        <v>7500</v>
      </c>
      <c r="L691" s="128">
        <f t="shared" ref="L691:L714" si="1790">(IF(E691="SHORT",IF(I691="",0,H691-I691),IF(E691="LONG",IF(I691="",0,(I691-H691)))))*D691</f>
        <v>7000</v>
      </c>
      <c r="M691" s="128">
        <f t="shared" si="1784"/>
        <v>210</v>
      </c>
      <c r="N691" s="129">
        <f t="shared" si="1785"/>
        <v>21000</v>
      </c>
    </row>
    <row r="692" spans="1:14" s="87" customFormat="1" ht="14.25" customHeight="1">
      <c r="A692" s="103">
        <v>43509</v>
      </c>
      <c r="B692" s="104" t="s">
        <v>6</v>
      </c>
      <c r="C692" s="104" t="s">
        <v>55</v>
      </c>
      <c r="D692" s="105">
        <v>10000</v>
      </c>
      <c r="E692" s="104" t="s">
        <v>2</v>
      </c>
      <c r="F692" s="104">
        <v>143.44999999999999</v>
      </c>
      <c r="G692" s="104">
        <v>142.9</v>
      </c>
      <c r="H692" s="104"/>
      <c r="I692" s="106"/>
      <c r="J692" s="107">
        <f t="shared" si="1782"/>
        <v>5499.999999999829</v>
      </c>
      <c r="K692" s="108"/>
      <c r="L692" s="108"/>
      <c r="M692" s="108">
        <f t="shared" si="1784"/>
        <v>0.54999999999998295</v>
      </c>
      <c r="N692" s="109">
        <f t="shared" si="1785"/>
        <v>5499.999999999829</v>
      </c>
    </row>
    <row r="693" spans="1:14" s="87" customFormat="1" ht="14.25" customHeight="1">
      <c r="A693" s="103">
        <v>43509</v>
      </c>
      <c r="B693" s="104" t="s">
        <v>5</v>
      </c>
      <c r="C693" s="104" t="s">
        <v>55</v>
      </c>
      <c r="D693" s="105">
        <v>10000</v>
      </c>
      <c r="E693" s="104" t="s">
        <v>2</v>
      </c>
      <c r="F693" s="104">
        <v>184.4</v>
      </c>
      <c r="G693" s="104">
        <v>185</v>
      </c>
      <c r="H693" s="104"/>
      <c r="I693" s="106"/>
      <c r="J693" s="107">
        <f t="shared" si="1782"/>
        <v>-5999.9999999999436</v>
      </c>
      <c r="K693" s="108"/>
      <c r="L693" s="108"/>
      <c r="M693" s="108">
        <f t="shared" si="1784"/>
        <v>-0.59999999999999432</v>
      </c>
      <c r="N693" s="109">
        <f t="shared" si="1785"/>
        <v>-5999.9999999999436</v>
      </c>
    </row>
    <row r="694" spans="1:14" s="87" customFormat="1" ht="14.25" customHeight="1">
      <c r="A694" s="103">
        <v>43509</v>
      </c>
      <c r="B694" s="104" t="s">
        <v>48</v>
      </c>
      <c r="C694" s="104" t="s">
        <v>55</v>
      </c>
      <c r="D694" s="105">
        <v>500</v>
      </c>
      <c r="E694" s="104" t="s">
        <v>2</v>
      </c>
      <c r="F694" s="104">
        <v>870.7</v>
      </c>
      <c r="G694" s="104">
        <v>877.7</v>
      </c>
      <c r="H694" s="104"/>
      <c r="I694" s="106"/>
      <c r="J694" s="107">
        <f t="shared" si="1782"/>
        <v>-3500</v>
      </c>
      <c r="K694" s="108"/>
      <c r="L694" s="108"/>
      <c r="M694" s="108">
        <f t="shared" si="1784"/>
        <v>-7</v>
      </c>
      <c r="N694" s="109">
        <f t="shared" si="1785"/>
        <v>-3500</v>
      </c>
    </row>
    <row r="695" spans="1:14" s="87" customFormat="1" ht="14.25" customHeight="1">
      <c r="A695" s="103">
        <v>43509</v>
      </c>
      <c r="B695" s="104" t="s">
        <v>3</v>
      </c>
      <c r="C695" s="104" t="s">
        <v>55</v>
      </c>
      <c r="D695" s="105">
        <v>2000</v>
      </c>
      <c r="E695" s="104" t="s">
        <v>2</v>
      </c>
      <c r="F695" s="104">
        <v>433.15</v>
      </c>
      <c r="G695" s="104">
        <v>434.4</v>
      </c>
      <c r="H695" s="104"/>
      <c r="I695" s="106"/>
      <c r="J695" s="107">
        <f t="shared" si="1782"/>
        <v>-2500</v>
      </c>
      <c r="K695" s="108"/>
      <c r="L695" s="108"/>
      <c r="M695" s="108">
        <f t="shared" si="1784"/>
        <v>-1.25</v>
      </c>
      <c r="N695" s="109">
        <f t="shared" si="1785"/>
        <v>-2500</v>
      </c>
    </row>
    <row r="696" spans="1:14" s="79" customFormat="1" ht="14.25" customHeight="1">
      <c r="A696" s="103">
        <v>43509</v>
      </c>
      <c r="B696" s="104" t="s">
        <v>31</v>
      </c>
      <c r="C696" s="104" t="s">
        <v>53</v>
      </c>
      <c r="D696" s="105">
        <v>200</v>
      </c>
      <c r="E696" s="104" t="s">
        <v>1</v>
      </c>
      <c r="F696" s="104">
        <v>3791</v>
      </c>
      <c r="G696" s="104">
        <v>3816</v>
      </c>
      <c r="H696" s="104">
        <v>3851</v>
      </c>
      <c r="I696" s="106"/>
      <c r="J696" s="107">
        <f t="shared" si="1782"/>
        <v>5000</v>
      </c>
      <c r="K696" s="108">
        <f t="shared" si="1783"/>
        <v>7000</v>
      </c>
      <c r="L696" s="108"/>
      <c r="M696" s="108">
        <f t="shared" si="1784"/>
        <v>60</v>
      </c>
      <c r="N696" s="109">
        <f t="shared" si="1785"/>
        <v>12000</v>
      </c>
    </row>
    <row r="697" spans="1:14" s="87" customFormat="1" ht="14.25" customHeight="1">
      <c r="A697" s="103">
        <v>43508</v>
      </c>
      <c r="B697" s="104" t="s">
        <v>0</v>
      </c>
      <c r="C697" s="104" t="s">
        <v>56</v>
      </c>
      <c r="D697" s="105">
        <v>100</v>
      </c>
      <c r="E697" s="104" t="s">
        <v>2</v>
      </c>
      <c r="F697" s="104">
        <v>32997</v>
      </c>
      <c r="G697" s="104">
        <v>32932</v>
      </c>
      <c r="H697" s="104">
        <v>32857</v>
      </c>
      <c r="I697" s="106"/>
      <c r="J697" s="107">
        <f t="shared" si="1782"/>
        <v>6500</v>
      </c>
      <c r="K697" s="108">
        <f t="shared" si="1783"/>
        <v>7500</v>
      </c>
      <c r="L697" s="108"/>
      <c r="M697" s="108">
        <f t="shared" si="1784"/>
        <v>140</v>
      </c>
      <c r="N697" s="109">
        <f t="shared" si="1785"/>
        <v>14000</v>
      </c>
    </row>
    <row r="698" spans="1:14" s="87" customFormat="1" ht="14.25" customHeight="1">
      <c r="A698" s="103">
        <v>43508</v>
      </c>
      <c r="B698" s="104" t="s">
        <v>4</v>
      </c>
      <c r="C698" s="104" t="s">
        <v>56</v>
      </c>
      <c r="D698" s="105">
        <v>30</v>
      </c>
      <c r="E698" s="104" t="s">
        <v>1</v>
      </c>
      <c r="F698" s="104">
        <v>39876</v>
      </c>
      <c r="G698" s="104">
        <v>39751</v>
      </c>
      <c r="H698" s="104"/>
      <c r="I698" s="106"/>
      <c r="J698" s="107">
        <f t="shared" si="1782"/>
        <v>-3750</v>
      </c>
      <c r="K698" s="108"/>
      <c r="L698" s="108"/>
      <c r="M698" s="108">
        <f t="shared" si="1784"/>
        <v>-125</v>
      </c>
      <c r="N698" s="109">
        <f t="shared" si="1785"/>
        <v>-3750</v>
      </c>
    </row>
    <row r="699" spans="1:14" s="87" customFormat="1" ht="14.25" customHeight="1">
      <c r="A699" s="103">
        <v>43508</v>
      </c>
      <c r="B699" s="104" t="s">
        <v>49</v>
      </c>
      <c r="C699" s="104" t="s">
        <v>55</v>
      </c>
      <c r="D699" s="105">
        <v>10000</v>
      </c>
      <c r="E699" s="104" t="s">
        <v>2</v>
      </c>
      <c r="F699" s="104">
        <v>132.85</v>
      </c>
      <c r="G699" s="104">
        <v>132.30000000000001</v>
      </c>
      <c r="H699" s="104">
        <v>131.6</v>
      </c>
      <c r="I699" s="106"/>
      <c r="J699" s="107">
        <f t="shared" si="1782"/>
        <v>5499.999999999829</v>
      </c>
      <c r="K699" s="108">
        <f t="shared" si="1783"/>
        <v>7000.000000000171</v>
      </c>
      <c r="L699" s="108"/>
      <c r="M699" s="108">
        <f t="shared" si="1784"/>
        <v>1.25</v>
      </c>
      <c r="N699" s="109">
        <f t="shared" si="1785"/>
        <v>12500</v>
      </c>
    </row>
    <row r="700" spans="1:14" s="87" customFormat="1" ht="14.25" customHeight="1">
      <c r="A700" s="103">
        <v>43508</v>
      </c>
      <c r="B700" s="104" t="s">
        <v>31</v>
      </c>
      <c r="C700" s="104" t="s">
        <v>53</v>
      </c>
      <c r="D700" s="105">
        <v>200</v>
      </c>
      <c r="E700" s="104" t="s">
        <v>1</v>
      </c>
      <c r="F700" s="104">
        <v>3741</v>
      </c>
      <c r="G700" s="104">
        <v>3766</v>
      </c>
      <c r="H700" s="104">
        <v>3801</v>
      </c>
      <c r="I700" s="106"/>
      <c r="J700" s="107">
        <f t="shared" si="1782"/>
        <v>5000</v>
      </c>
      <c r="K700" s="108">
        <f t="shared" si="1783"/>
        <v>7000</v>
      </c>
      <c r="L700" s="108"/>
      <c r="M700" s="108">
        <f t="shared" si="1784"/>
        <v>60</v>
      </c>
      <c r="N700" s="109">
        <f t="shared" si="1785"/>
        <v>12000</v>
      </c>
    </row>
    <row r="701" spans="1:14" s="87" customFormat="1" ht="14.25" customHeight="1">
      <c r="A701" s="103">
        <v>43507</v>
      </c>
      <c r="B701" s="104" t="s">
        <v>4</v>
      </c>
      <c r="C701" s="104" t="s">
        <v>56</v>
      </c>
      <c r="D701" s="105">
        <v>30</v>
      </c>
      <c r="E701" s="104" t="s">
        <v>2</v>
      </c>
      <c r="F701" s="104">
        <v>39979</v>
      </c>
      <c r="G701" s="104">
        <v>39879</v>
      </c>
      <c r="H701" s="104">
        <v>39754</v>
      </c>
      <c r="I701" s="106"/>
      <c r="J701" s="107">
        <f t="shared" ref="J701:J705" si="1791">(IF(E701="SHORT",F701-G701,IF(E701="LONG",G701-F701)))*D701</f>
        <v>3000</v>
      </c>
      <c r="K701" s="108">
        <f t="shared" ref="K701:K703" si="1792">(IF(E701="SHORT",IF(H701="",0,G701-H701),IF(E701="LONG",IF(H701="",0,H701-G701))))*D701</f>
        <v>3750</v>
      </c>
      <c r="L701" s="108"/>
      <c r="M701" s="108">
        <f t="shared" ref="M701:M705" si="1793">(K701+J701+L701)/D701</f>
        <v>225</v>
      </c>
      <c r="N701" s="109">
        <f t="shared" ref="N701:N705" si="1794">M701*D701</f>
        <v>6750</v>
      </c>
    </row>
    <row r="702" spans="1:14" s="87" customFormat="1" ht="14.25" customHeight="1">
      <c r="A702" s="123">
        <v>43507</v>
      </c>
      <c r="B702" s="124" t="s">
        <v>0</v>
      </c>
      <c r="C702" s="124" t="s">
        <v>56</v>
      </c>
      <c r="D702" s="125">
        <v>100</v>
      </c>
      <c r="E702" s="124" t="s">
        <v>2</v>
      </c>
      <c r="F702" s="124">
        <v>33138</v>
      </c>
      <c r="G702" s="124">
        <v>33073</v>
      </c>
      <c r="H702" s="124">
        <v>32993</v>
      </c>
      <c r="I702" s="126">
        <v>32918</v>
      </c>
      <c r="J702" s="127">
        <f t="shared" si="1791"/>
        <v>6500</v>
      </c>
      <c r="K702" s="128">
        <f t="shared" si="1792"/>
        <v>8000</v>
      </c>
      <c r="L702" s="128">
        <f t="shared" ref="L702" si="1795">(IF(E702="SHORT",IF(I702="",0,H702-I702),IF(E702="LONG",IF(I702="",0,(I702-H702)))))*D702</f>
        <v>7500</v>
      </c>
      <c r="M702" s="128">
        <f t="shared" si="1793"/>
        <v>220</v>
      </c>
      <c r="N702" s="129">
        <f t="shared" si="1794"/>
        <v>22000</v>
      </c>
    </row>
    <row r="703" spans="1:14" s="87" customFormat="1" ht="14.25" customHeight="1">
      <c r="A703" s="103">
        <v>43507</v>
      </c>
      <c r="B703" s="104" t="s">
        <v>6</v>
      </c>
      <c r="C703" s="104" t="s">
        <v>55</v>
      </c>
      <c r="D703" s="105">
        <v>10000</v>
      </c>
      <c r="E703" s="104" t="s">
        <v>2</v>
      </c>
      <c r="F703" s="104">
        <v>146.5</v>
      </c>
      <c r="G703" s="104">
        <v>145.94999999999999</v>
      </c>
      <c r="H703" s="104">
        <v>145.30000000000001</v>
      </c>
      <c r="I703" s="106"/>
      <c r="J703" s="107">
        <f t="shared" si="1791"/>
        <v>5500.0000000001137</v>
      </c>
      <c r="K703" s="108">
        <f t="shared" si="1792"/>
        <v>6499.9999999997726</v>
      </c>
      <c r="L703" s="108"/>
      <c r="M703" s="108">
        <f t="shared" si="1793"/>
        <v>1.1999999999999886</v>
      </c>
      <c r="N703" s="109">
        <f t="shared" si="1794"/>
        <v>11999.999999999887</v>
      </c>
    </row>
    <row r="704" spans="1:14" s="87" customFormat="1" ht="14.25" customHeight="1">
      <c r="A704" s="103">
        <v>43507</v>
      </c>
      <c r="B704" s="104" t="s">
        <v>49</v>
      </c>
      <c r="C704" s="104" t="s">
        <v>55</v>
      </c>
      <c r="D704" s="105">
        <v>10000</v>
      </c>
      <c r="E704" s="104" t="s">
        <v>2</v>
      </c>
      <c r="F704" s="104">
        <v>133.1</v>
      </c>
      <c r="G704" s="104">
        <v>132.55000000000001</v>
      </c>
      <c r="H704" s="104"/>
      <c r="I704" s="106"/>
      <c r="J704" s="107">
        <f t="shared" si="1791"/>
        <v>5499.999999999829</v>
      </c>
      <c r="K704" s="108"/>
      <c r="L704" s="108"/>
      <c r="M704" s="108">
        <f t="shared" si="1793"/>
        <v>0.54999999999998295</v>
      </c>
      <c r="N704" s="109">
        <f t="shared" si="1794"/>
        <v>5499.999999999829</v>
      </c>
    </row>
    <row r="705" spans="1:14" s="87" customFormat="1" ht="14.25" customHeight="1">
      <c r="A705" s="103">
        <v>43507</v>
      </c>
      <c r="B705" s="104" t="s">
        <v>31</v>
      </c>
      <c r="C705" s="104" t="s">
        <v>53</v>
      </c>
      <c r="D705" s="105">
        <v>200</v>
      </c>
      <c r="E705" s="104" t="s">
        <v>1</v>
      </c>
      <c r="F705" s="104">
        <v>3721</v>
      </c>
      <c r="G705" s="104">
        <v>3746</v>
      </c>
      <c r="H705" s="104"/>
      <c r="I705" s="106"/>
      <c r="J705" s="107">
        <f t="shared" si="1791"/>
        <v>5000</v>
      </c>
      <c r="K705" s="108"/>
      <c r="L705" s="108"/>
      <c r="M705" s="108">
        <f t="shared" si="1793"/>
        <v>25</v>
      </c>
      <c r="N705" s="109">
        <f t="shared" si="1794"/>
        <v>5000</v>
      </c>
    </row>
    <row r="706" spans="1:14" s="87" customFormat="1" ht="14.25" customHeight="1">
      <c r="A706" s="103"/>
      <c r="B706" s="104"/>
      <c r="C706" s="104"/>
      <c r="D706" s="105"/>
      <c r="E706" s="104"/>
      <c r="F706" s="104"/>
      <c r="G706" s="104"/>
      <c r="H706" s="104"/>
      <c r="I706" s="106"/>
      <c r="J706" s="107"/>
      <c r="K706" s="108"/>
      <c r="L706" s="108"/>
      <c r="M706" s="108"/>
      <c r="N706" s="109"/>
    </row>
    <row r="707" spans="1:14" s="79" customFormat="1" ht="14.25" customHeight="1">
      <c r="A707" s="110"/>
      <c r="B707" s="111"/>
      <c r="C707" s="111"/>
      <c r="D707" s="112"/>
      <c r="E707" s="111"/>
      <c r="F707" s="111"/>
      <c r="G707" s="111"/>
      <c r="H707" s="111"/>
      <c r="I707" s="130" t="s">
        <v>97</v>
      </c>
      <c r="J707" s="131">
        <f>SUM(J654:J705)</f>
        <v>169249.99999999974</v>
      </c>
      <c r="K707" s="131"/>
      <c r="L707" s="131"/>
      <c r="M707" s="131" t="s">
        <v>22</v>
      </c>
      <c r="N707" s="131">
        <f>SUM(N654:N705)</f>
        <v>267049.99999999965</v>
      </c>
    </row>
    <row r="708" spans="1:14" s="87" customFormat="1" ht="14.25" customHeight="1">
      <c r="A708" s="103"/>
      <c r="B708" s="104"/>
      <c r="C708" s="104"/>
      <c r="D708" s="105"/>
      <c r="E708" s="104"/>
      <c r="F708" s="104"/>
      <c r="G708" s="104"/>
      <c r="H708" s="104"/>
      <c r="I708" s="106"/>
      <c r="J708" s="107"/>
      <c r="K708" s="108"/>
      <c r="L708" s="108"/>
      <c r="M708" s="108"/>
      <c r="N708" s="109"/>
    </row>
    <row r="709" spans="1:14" s="87" customFormat="1" ht="14.25" customHeight="1">
      <c r="A709" s="110"/>
      <c r="B709" s="111"/>
      <c r="C709" s="111"/>
      <c r="D709" s="112"/>
      <c r="E709" s="111"/>
      <c r="F709" s="111"/>
      <c r="G709" s="132">
        <v>43466</v>
      </c>
      <c r="H709" s="111"/>
      <c r="I709" s="113"/>
      <c r="J709" s="114"/>
      <c r="K709" s="115"/>
      <c r="L709" s="115"/>
      <c r="M709" s="115"/>
      <c r="N709" s="116"/>
    </row>
    <row r="710" spans="1:14" s="87" customFormat="1" ht="14.25" customHeight="1">
      <c r="A710" s="103"/>
      <c r="B710" s="104"/>
      <c r="C710" s="104"/>
      <c r="D710" s="105"/>
      <c r="E710" s="104"/>
      <c r="F710" s="104"/>
      <c r="G710" s="104"/>
      <c r="H710" s="104"/>
      <c r="I710" s="106"/>
      <c r="J710" s="107"/>
      <c r="K710" s="108"/>
      <c r="L710" s="122" t="s">
        <v>107</v>
      </c>
      <c r="M710" s="115"/>
      <c r="N710" s="137">
        <v>0.77</v>
      </c>
    </row>
    <row r="711" spans="1:14" s="87" customFormat="1" ht="14.25" customHeight="1">
      <c r="A711" s="103">
        <v>43496</v>
      </c>
      <c r="B711" s="104" t="s">
        <v>6</v>
      </c>
      <c r="C711" s="104" t="s">
        <v>55</v>
      </c>
      <c r="D711" s="105">
        <v>10000</v>
      </c>
      <c r="E711" s="104" t="s">
        <v>1</v>
      </c>
      <c r="F711" s="104">
        <v>147.9</v>
      </c>
      <c r="G711" s="104">
        <v>148.44999999999999</v>
      </c>
      <c r="H711" s="104"/>
      <c r="I711" s="106"/>
      <c r="J711" s="107">
        <f t="shared" si="1782"/>
        <v>5499.999999999829</v>
      </c>
      <c r="K711" s="108"/>
      <c r="L711" s="108"/>
      <c r="M711" s="108">
        <f t="shared" si="1784"/>
        <v>0.54999999999998295</v>
      </c>
      <c r="N711" s="109">
        <f t="shared" si="1785"/>
        <v>5499.999999999829</v>
      </c>
    </row>
    <row r="712" spans="1:14" s="87" customFormat="1" ht="14.25" customHeight="1">
      <c r="A712" s="103">
        <v>43496</v>
      </c>
      <c r="B712" s="104" t="s">
        <v>49</v>
      </c>
      <c r="C712" s="104" t="s">
        <v>55</v>
      </c>
      <c r="D712" s="105">
        <v>10000</v>
      </c>
      <c r="E712" s="104" t="s">
        <v>1</v>
      </c>
      <c r="F712" s="104">
        <v>134.6</v>
      </c>
      <c r="G712" s="104">
        <v>135.15</v>
      </c>
      <c r="H712" s="104"/>
      <c r="I712" s="106"/>
      <c r="J712" s="107">
        <f t="shared" si="1782"/>
        <v>5500.0000000001137</v>
      </c>
      <c r="K712" s="108"/>
      <c r="L712" s="108"/>
      <c r="M712" s="108">
        <f t="shared" si="1784"/>
        <v>0.55000000000001137</v>
      </c>
      <c r="N712" s="109">
        <f t="shared" si="1785"/>
        <v>5500.0000000001137</v>
      </c>
    </row>
    <row r="713" spans="1:14" s="87" customFormat="1" ht="14.25" customHeight="1">
      <c r="A713" s="103">
        <v>43496</v>
      </c>
      <c r="B713" s="104" t="s">
        <v>48</v>
      </c>
      <c r="C713" s="104" t="s">
        <v>55</v>
      </c>
      <c r="D713" s="105">
        <v>500</v>
      </c>
      <c r="E713" s="104" t="s">
        <v>1</v>
      </c>
      <c r="F713" s="104">
        <v>877.65</v>
      </c>
      <c r="G713" s="104">
        <v>884.15</v>
      </c>
      <c r="H713" s="104"/>
      <c r="I713" s="106"/>
      <c r="J713" s="107">
        <f t="shared" si="1782"/>
        <v>3250</v>
      </c>
      <c r="K713" s="108"/>
      <c r="L713" s="108"/>
      <c r="M713" s="108">
        <f t="shared" si="1784"/>
        <v>6.5</v>
      </c>
      <c r="N713" s="109">
        <f t="shared" si="1785"/>
        <v>3250</v>
      </c>
    </row>
    <row r="714" spans="1:14" s="87" customFormat="1" ht="14.25" customHeight="1">
      <c r="A714" s="123">
        <v>43496</v>
      </c>
      <c r="B714" s="124" t="s">
        <v>31</v>
      </c>
      <c r="C714" s="124" t="s">
        <v>53</v>
      </c>
      <c r="D714" s="125">
        <v>200</v>
      </c>
      <c r="E714" s="124" t="s">
        <v>2</v>
      </c>
      <c r="F714" s="124">
        <v>3892</v>
      </c>
      <c r="G714" s="124">
        <v>3867</v>
      </c>
      <c r="H714" s="124">
        <v>3832</v>
      </c>
      <c r="I714" s="126">
        <v>3802</v>
      </c>
      <c r="J714" s="127">
        <f t="shared" si="1782"/>
        <v>5000</v>
      </c>
      <c r="K714" s="128">
        <f t="shared" si="1783"/>
        <v>7000</v>
      </c>
      <c r="L714" s="128">
        <f t="shared" si="1790"/>
        <v>6000</v>
      </c>
      <c r="M714" s="128">
        <f t="shared" si="1784"/>
        <v>90</v>
      </c>
      <c r="N714" s="129">
        <f t="shared" si="1785"/>
        <v>18000</v>
      </c>
    </row>
    <row r="715" spans="1:14" s="87" customFormat="1" ht="14.25" customHeight="1">
      <c r="A715" s="103">
        <v>43489</v>
      </c>
      <c r="B715" s="104" t="s">
        <v>4</v>
      </c>
      <c r="C715" s="104" t="s">
        <v>56</v>
      </c>
      <c r="D715" s="105">
        <v>30</v>
      </c>
      <c r="E715" s="104" t="s">
        <v>2</v>
      </c>
      <c r="F715" s="104">
        <v>39046</v>
      </c>
      <c r="G715" s="104">
        <v>38946</v>
      </c>
      <c r="H715" s="104"/>
      <c r="I715" s="106"/>
      <c r="J715" s="107">
        <f t="shared" si="1782"/>
        <v>3000</v>
      </c>
      <c r="K715" s="108"/>
      <c r="L715" s="108"/>
      <c r="M715" s="108">
        <f t="shared" si="1784"/>
        <v>100</v>
      </c>
      <c r="N715" s="109">
        <f t="shared" si="1785"/>
        <v>3000</v>
      </c>
    </row>
    <row r="716" spans="1:14" s="87" customFormat="1" ht="14.25" customHeight="1">
      <c r="A716" s="103">
        <v>43489</v>
      </c>
      <c r="B716" s="104" t="s">
        <v>48</v>
      </c>
      <c r="C716" s="104" t="s">
        <v>55</v>
      </c>
      <c r="D716" s="105">
        <v>500</v>
      </c>
      <c r="E716" s="104" t="s">
        <v>2</v>
      </c>
      <c r="F716" s="104">
        <v>827.6</v>
      </c>
      <c r="G716" s="104">
        <v>821.1</v>
      </c>
      <c r="H716" s="104"/>
      <c r="I716" s="106"/>
      <c r="J716" s="107">
        <f t="shared" si="1782"/>
        <v>3250</v>
      </c>
      <c r="K716" s="108"/>
      <c r="L716" s="108"/>
      <c r="M716" s="108">
        <f t="shared" si="1784"/>
        <v>6.5</v>
      </c>
      <c r="N716" s="109">
        <f t="shared" si="1785"/>
        <v>3250</v>
      </c>
    </row>
    <row r="717" spans="1:14" s="87" customFormat="1" ht="14.25" customHeight="1">
      <c r="A717" s="103">
        <v>43489</v>
      </c>
      <c r="B717" s="104" t="s">
        <v>6</v>
      </c>
      <c r="C717" s="104" t="s">
        <v>55</v>
      </c>
      <c r="D717" s="105">
        <v>10000</v>
      </c>
      <c r="E717" s="104" t="s">
        <v>2</v>
      </c>
      <c r="F717" s="104">
        <v>144.15</v>
      </c>
      <c r="G717" s="104">
        <v>143.6</v>
      </c>
      <c r="H717" s="104"/>
      <c r="I717" s="106"/>
      <c r="J717" s="107">
        <f t="shared" si="1782"/>
        <v>5500.0000000001137</v>
      </c>
      <c r="K717" s="108"/>
      <c r="L717" s="108"/>
      <c r="M717" s="108">
        <f t="shared" si="1784"/>
        <v>0.55000000000001137</v>
      </c>
      <c r="N717" s="109">
        <f t="shared" si="1785"/>
        <v>5500.0000000001137</v>
      </c>
    </row>
    <row r="718" spans="1:14" s="87" customFormat="1" ht="14.25" customHeight="1">
      <c r="A718" s="103">
        <v>43489</v>
      </c>
      <c r="B718" s="104" t="s">
        <v>31</v>
      </c>
      <c r="C718" s="104" t="s">
        <v>53</v>
      </c>
      <c r="D718" s="105">
        <v>200</v>
      </c>
      <c r="E718" s="104" t="s">
        <v>1</v>
      </c>
      <c r="F718" s="104">
        <v>3767</v>
      </c>
      <c r="G718" s="104">
        <v>3792</v>
      </c>
      <c r="H718" s="104">
        <v>3827</v>
      </c>
      <c r="I718" s="106"/>
      <c r="J718" s="107">
        <f t="shared" si="1782"/>
        <v>5000</v>
      </c>
      <c r="K718" s="108">
        <f t="shared" si="1783"/>
        <v>7000</v>
      </c>
      <c r="L718" s="108"/>
      <c r="M718" s="108">
        <f t="shared" si="1784"/>
        <v>60</v>
      </c>
      <c r="N718" s="109">
        <f t="shared" si="1785"/>
        <v>12000</v>
      </c>
    </row>
    <row r="719" spans="1:14" s="87" customFormat="1" ht="14.25" customHeight="1">
      <c r="A719" s="103">
        <v>43489</v>
      </c>
      <c r="B719" s="104" t="s">
        <v>32</v>
      </c>
      <c r="C719" s="104" t="s">
        <v>53</v>
      </c>
      <c r="D719" s="105">
        <v>2500</v>
      </c>
      <c r="E719" s="104" t="s">
        <v>1</v>
      </c>
      <c r="F719" s="104">
        <v>216.05</v>
      </c>
      <c r="G719" s="104">
        <v>217.55</v>
      </c>
      <c r="H719" s="104"/>
      <c r="I719" s="106"/>
      <c r="J719" s="107">
        <f t="shared" si="1782"/>
        <v>3750</v>
      </c>
      <c r="K719" s="108"/>
      <c r="L719" s="108"/>
      <c r="M719" s="108">
        <f t="shared" si="1784"/>
        <v>1.5</v>
      </c>
      <c r="N719" s="109">
        <f t="shared" si="1785"/>
        <v>3750</v>
      </c>
    </row>
    <row r="720" spans="1:14" s="87" customFormat="1" ht="14.25" customHeight="1">
      <c r="A720" s="103">
        <v>43488</v>
      </c>
      <c r="B720" s="104" t="s">
        <v>31</v>
      </c>
      <c r="C720" s="104" t="s">
        <v>53</v>
      </c>
      <c r="D720" s="105">
        <v>200</v>
      </c>
      <c r="E720" s="104" t="s">
        <v>1</v>
      </c>
      <c r="F720" s="104">
        <v>3795</v>
      </c>
      <c r="G720" s="104">
        <v>3820</v>
      </c>
      <c r="H720" s="104">
        <v>3855</v>
      </c>
      <c r="I720" s="106"/>
      <c r="J720" s="107">
        <f t="shared" si="1782"/>
        <v>5000</v>
      </c>
      <c r="K720" s="108">
        <f t="shared" si="1783"/>
        <v>7000</v>
      </c>
      <c r="L720" s="108"/>
      <c r="M720" s="108">
        <f t="shared" si="1784"/>
        <v>60</v>
      </c>
      <c r="N720" s="109">
        <f t="shared" si="1785"/>
        <v>12000</v>
      </c>
    </row>
    <row r="721" spans="1:14" s="87" customFormat="1" ht="14.25" customHeight="1">
      <c r="A721" s="103">
        <v>43488</v>
      </c>
      <c r="B721" s="104" t="s">
        <v>32</v>
      </c>
      <c r="C721" s="104" t="s">
        <v>53</v>
      </c>
      <c r="D721" s="105">
        <v>2500</v>
      </c>
      <c r="E721" s="104" t="s">
        <v>1</v>
      </c>
      <c r="F721" s="104">
        <v>223.05</v>
      </c>
      <c r="G721" s="104">
        <v>224.55</v>
      </c>
      <c r="H721" s="104"/>
      <c r="I721" s="106"/>
      <c r="J721" s="107">
        <f t="shared" si="1782"/>
        <v>3750</v>
      </c>
      <c r="K721" s="108"/>
      <c r="L721" s="108"/>
      <c r="M721" s="108">
        <f t="shared" si="1784"/>
        <v>1.5</v>
      </c>
      <c r="N721" s="109">
        <f t="shared" si="1785"/>
        <v>3750</v>
      </c>
    </row>
    <row r="722" spans="1:14" s="87" customFormat="1" ht="14.25" customHeight="1">
      <c r="A722" s="103">
        <v>43488</v>
      </c>
      <c r="B722" s="104" t="s">
        <v>48</v>
      </c>
      <c r="C722" s="104" t="s">
        <v>55</v>
      </c>
      <c r="D722" s="105">
        <v>500</v>
      </c>
      <c r="E722" s="104" t="s">
        <v>1</v>
      </c>
      <c r="F722" s="104">
        <v>826.2</v>
      </c>
      <c r="G722" s="104">
        <v>832.7</v>
      </c>
      <c r="H722" s="104"/>
      <c r="I722" s="106"/>
      <c r="J722" s="107">
        <f t="shared" si="1782"/>
        <v>3250</v>
      </c>
      <c r="K722" s="108"/>
      <c r="L722" s="108"/>
      <c r="M722" s="108">
        <f t="shared" si="1784"/>
        <v>6.5</v>
      </c>
      <c r="N722" s="109">
        <f t="shared" si="1785"/>
        <v>3250</v>
      </c>
    </row>
    <row r="723" spans="1:14" s="79" customFormat="1" ht="14.25" customHeight="1">
      <c r="A723" s="103">
        <v>43487</v>
      </c>
      <c r="B723" s="104" t="s">
        <v>31</v>
      </c>
      <c r="C723" s="104" t="s">
        <v>53</v>
      </c>
      <c r="D723" s="105">
        <v>200</v>
      </c>
      <c r="E723" s="104" t="s">
        <v>1</v>
      </c>
      <c r="F723" s="104">
        <v>3844</v>
      </c>
      <c r="G723" s="104">
        <v>3869</v>
      </c>
      <c r="H723" s="104">
        <v>3904</v>
      </c>
      <c r="I723" s="106"/>
      <c r="J723" s="107">
        <f t="shared" si="1782"/>
        <v>5000</v>
      </c>
      <c r="K723" s="108">
        <f t="shared" si="1783"/>
        <v>7000</v>
      </c>
      <c r="L723" s="108"/>
      <c r="M723" s="108">
        <f t="shared" si="1784"/>
        <v>60</v>
      </c>
      <c r="N723" s="109">
        <f t="shared" si="1785"/>
        <v>12000</v>
      </c>
    </row>
    <row r="724" spans="1:14" s="87" customFormat="1" ht="14.25" customHeight="1">
      <c r="A724" s="103">
        <v>43487</v>
      </c>
      <c r="B724" s="104" t="s">
        <v>32</v>
      </c>
      <c r="C724" s="104" t="s">
        <v>53</v>
      </c>
      <c r="D724" s="105">
        <v>2500</v>
      </c>
      <c r="E724" s="104" t="s">
        <v>2</v>
      </c>
      <c r="F724" s="104">
        <v>235.9</v>
      </c>
      <c r="G724" s="104">
        <v>234.4</v>
      </c>
      <c r="H724" s="104"/>
      <c r="I724" s="106"/>
      <c r="J724" s="107">
        <f t="shared" si="1782"/>
        <v>3750</v>
      </c>
      <c r="K724" s="108"/>
      <c r="L724" s="108"/>
      <c r="M724" s="108">
        <f t="shared" si="1784"/>
        <v>1.5</v>
      </c>
      <c r="N724" s="109">
        <f t="shared" si="1785"/>
        <v>3750</v>
      </c>
    </row>
    <row r="725" spans="1:14" s="87" customFormat="1" ht="14.25" customHeight="1">
      <c r="A725" s="103">
        <v>43487</v>
      </c>
      <c r="B725" s="104" t="s">
        <v>6</v>
      </c>
      <c r="C725" s="104" t="s">
        <v>55</v>
      </c>
      <c r="D725" s="105">
        <v>10000</v>
      </c>
      <c r="E725" s="104" t="s">
        <v>1</v>
      </c>
      <c r="F725" s="104">
        <v>143.15</v>
      </c>
      <c r="G725" s="104">
        <v>144.4</v>
      </c>
      <c r="H725" s="104"/>
      <c r="I725" s="106"/>
      <c r="J725" s="107">
        <f t="shared" si="1782"/>
        <v>12500</v>
      </c>
      <c r="K725" s="108"/>
      <c r="L725" s="108"/>
      <c r="M725" s="108">
        <f t="shared" si="1784"/>
        <v>1.25</v>
      </c>
      <c r="N725" s="109">
        <f t="shared" si="1785"/>
        <v>12500</v>
      </c>
    </row>
    <row r="726" spans="1:14" s="87" customFormat="1" ht="14.25" customHeight="1">
      <c r="A726" s="103">
        <v>43487</v>
      </c>
      <c r="B726" s="104" t="s">
        <v>49</v>
      </c>
      <c r="C726" s="104" t="s">
        <v>55</v>
      </c>
      <c r="D726" s="105">
        <v>10000</v>
      </c>
      <c r="E726" s="104" t="s">
        <v>1</v>
      </c>
      <c r="F726" s="104">
        <v>133.19999999999999</v>
      </c>
      <c r="G726" s="104">
        <v>133.75</v>
      </c>
      <c r="H726" s="104">
        <v>134.44999999999999</v>
      </c>
      <c r="I726" s="106"/>
      <c r="J726" s="107">
        <f t="shared" si="1782"/>
        <v>5500.0000000001137</v>
      </c>
      <c r="K726" s="108">
        <f t="shared" si="1783"/>
        <v>6999.9999999998863</v>
      </c>
      <c r="L726" s="108"/>
      <c r="M726" s="108">
        <f t="shared" si="1784"/>
        <v>1.25</v>
      </c>
      <c r="N726" s="109">
        <f t="shared" si="1785"/>
        <v>12500</v>
      </c>
    </row>
    <row r="727" spans="1:14" s="87" customFormat="1" ht="14.25" customHeight="1">
      <c r="A727" s="103">
        <v>43487</v>
      </c>
      <c r="B727" s="104" t="s">
        <v>4</v>
      </c>
      <c r="C727" s="104" t="s">
        <v>56</v>
      </c>
      <c r="D727" s="105">
        <v>30</v>
      </c>
      <c r="E727" s="104" t="s">
        <v>1</v>
      </c>
      <c r="F727" s="104">
        <v>39022</v>
      </c>
      <c r="G727" s="104">
        <v>39122</v>
      </c>
      <c r="H727" s="104"/>
      <c r="I727" s="106"/>
      <c r="J727" s="107">
        <f t="shared" si="1782"/>
        <v>3000</v>
      </c>
      <c r="K727" s="108"/>
      <c r="L727" s="108"/>
      <c r="M727" s="108">
        <f t="shared" si="1784"/>
        <v>100</v>
      </c>
      <c r="N727" s="109">
        <f t="shared" si="1785"/>
        <v>3000</v>
      </c>
    </row>
    <row r="728" spans="1:14" s="87" customFormat="1" ht="14.25" customHeight="1">
      <c r="A728" s="103">
        <v>43486</v>
      </c>
      <c r="B728" s="104" t="s">
        <v>3</v>
      </c>
      <c r="C728" s="104" t="s">
        <v>55</v>
      </c>
      <c r="D728" s="105">
        <v>2000</v>
      </c>
      <c r="E728" s="104" t="s">
        <v>2</v>
      </c>
      <c r="F728" s="104">
        <v>428.4</v>
      </c>
      <c r="G728" s="104">
        <v>425.4</v>
      </c>
      <c r="H728" s="104"/>
      <c r="I728" s="106"/>
      <c r="J728" s="107">
        <f t="shared" si="1782"/>
        <v>6000</v>
      </c>
      <c r="K728" s="108"/>
      <c r="L728" s="108"/>
      <c r="M728" s="108">
        <f t="shared" si="1784"/>
        <v>3</v>
      </c>
      <c r="N728" s="109">
        <f t="shared" si="1785"/>
        <v>6000</v>
      </c>
    </row>
    <row r="729" spans="1:14" s="87" customFormat="1" ht="14.25" customHeight="1">
      <c r="A729" s="103">
        <v>43486</v>
      </c>
      <c r="B729" s="104" t="s">
        <v>48</v>
      </c>
      <c r="C729" s="104" t="s">
        <v>55</v>
      </c>
      <c r="D729" s="105">
        <v>500</v>
      </c>
      <c r="E729" s="104" t="s">
        <v>2</v>
      </c>
      <c r="F729" s="104">
        <v>837.2</v>
      </c>
      <c r="G729" s="104">
        <v>838.2</v>
      </c>
      <c r="H729" s="104"/>
      <c r="I729" s="106"/>
      <c r="J729" s="107">
        <f t="shared" ref="J729:J734" si="1796">(IF(E729="SHORT",F729-G729,IF(E729="LONG",G729-F729)))*D729</f>
        <v>-500</v>
      </c>
      <c r="K729" s="108"/>
      <c r="L729" s="108"/>
      <c r="M729" s="108">
        <f t="shared" ref="M729:M734" si="1797">(K729+J729+L729)/D729</f>
        <v>-1</v>
      </c>
      <c r="N729" s="109">
        <f t="shared" ref="N729:N734" si="1798">M729*D729</f>
        <v>-500</v>
      </c>
    </row>
    <row r="730" spans="1:14" s="87" customFormat="1" ht="14.25" customHeight="1">
      <c r="A730" s="123">
        <v>43486</v>
      </c>
      <c r="B730" s="124" t="s">
        <v>49</v>
      </c>
      <c r="C730" s="124" t="s">
        <v>55</v>
      </c>
      <c r="D730" s="125">
        <v>10000</v>
      </c>
      <c r="E730" s="124" t="s">
        <v>2</v>
      </c>
      <c r="F730" s="124">
        <v>133.25</v>
      </c>
      <c r="G730" s="124">
        <v>132.69999999999999</v>
      </c>
      <c r="H730" s="124">
        <v>132.1</v>
      </c>
      <c r="I730" s="126">
        <v>131.55000000000001</v>
      </c>
      <c r="J730" s="127">
        <f t="shared" si="1796"/>
        <v>5500.0000000001137</v>
      </c>
      <c r="K730" s="128">
        <f t="shared" ref="K730:K731" si="1799">(IF(E730="SHORT",IF(H730="",0,G730-H730),IF(E730="LONG",IF(H730="",0,H730-G730))))*D730</f>
        <v>5999.9999999999436</v>
      </c>
      <c r="L730" s="128">
        <f t="shared" ref="L730" si="1800">(IF(E730="SHORT",IF(I730="",0,H730-I730),IF(E730="LONG",IF(I730="",0,(I730-H730)))))*D730</f>
        <v>5499.999999999829</v>
      </c>
      <c r="M730" s="128">
        <f t="shared" si="1797"/>
        <v>1.6999999999999886</v>
      </c>
      <c r="N730" s="129">
        <f t="shared" si="1798"/>
        <v>16999.999999999887</v>
      </c>
    </row>
    <row r="731" spans="1:14" s="87" customFormat="1" ht="14.25" customHeight="1">
      <c r="A731" s="103">
        <v>43486</v>
      </c>
      <c r="B731" s="104" t="s">
        <v>5</v>
      </c>
      <c r="C731" s="104" t="s">
        <v>55</v>
      </c>
      <c r="D731" s="105">
        <v>10000</v>
      </c>
      <c r="E731" s="104" t="s">
        <v>2</v>
      </c>
      <c r="F731" s="104">
        <v>185.15</v>
      </c>
      <c r="G731" s="104">
        <v>184.6</v>
      </c>
      <c r="H731" s="104">
        <v>183.9</v>
      </c>
      <c r="I731" s="106"/>
      <c r="J731" s="107">
        <f t="shared" si="1796"/>
        <v>5500.0000000001137</v>
      </c>
      <c r="K731" s="108">
        <f t="shared" si="1799"/>
        <v>6999.9999999998863</v>
      </c>
      <c r="L731" s="108"/>
      <c r="M731" s="108">
        <f t="shared" si="1797"/>
        <v>1.25</v>
      </c>
      <c r="N731" s="109">
        <f t="shared" si="1798"/>
        <v>12500</v>
      </c>
    </row>
    <row r="732" spans="1:14" s="87" customFormat="1" ht="14.25" customHeight="1">
      <c r="A732" s="103">
        <v>43486</v>
      </c>
      <c r="B732" s="104" t="s">
        <v>0</v>
      </c>
      <c r="C732" s="104" t="s">
        <v>56</v>
      </c>
      <c r="D732" s="105">
        <v>100</v>
      </c>
      <c r="E732" s="104" t="s">
        <v>2</v>
      </c>
      <c r="F732" s="104">
        <v>32112</v>
      </c>
      <c r="G732" s="104">
        <v>32047</v>
      </c>
      <c r="H732" s="104"/>
      <c r="I732" s="106"/>
      <c r="J732" s="107">
        <f t="shared" si="1796"/>
        <v>6500</v>
      </c>
      <c r="K732" s="108"/>
      <c r="L732" s="108"/>
      <c r="M732" s="108">
        <f t="shared" si="1797"/>
        <v>65</v>
      </c>
      <c r="N732" s="109">
        <f t="shared" si="1798"/>
        <v>6500</v>
      </c>
    </row>
    <row r="733" spans="1:14" s="87" customFormat="1" ht="14.25" customHeight="1">
      <c r="A733" s="103">
        <v>43486</v>
      </c>
      <c r="B733" s="104" t="s">
        <v>32</v>
      </c>
      <c r="C733" s="104" t="s">
        <v>53</v>
      </c>
      <c r="D733" s="105">
        <v>2500</v>
      </c>
      <c r="E733" s="104" t="s">
        <v>2</v>
      </c>
      <c r="F733" s="104">
        <v>237.05</v>
      </c>
      <c r="G733" s="104">
        <v>235.55</v>
      </c>
      <c r="H733" s="104"/>
      <c r="I733" s="106"/>
      <c r="J733" s="107">
        <f t="shared" si="1796"/>
        <v>3750</v>
      </c>
      <c r="K733" s="108"/>
      <c r="L733" s="108"/>
      <c r="M733" s="108">
        <f t="shared" si="1797"/>
        <v>1.5</v>
      </c>
      <c r="N733" s="109">
        <f t="shared" si="1798"/>
        <v>3750</v>
      </c>
    </row>
    <row r="734" spans="1:14" s="87" customFormat="1" ht="14.25" customHeight="1">
      <c r="A734" s="103">
        <v>43486</v>
      </c>
      <c r="B734" s="104" t="s">
        <v>31</v>
      </c>
      <c r="C734" s="104" t="s">
        <v>53</v>
      </c>
      <c r="D734" s="105">
        <v>200</v>
      </c>
      <c r="E734" s="104" t="s">
        <v>2</v>
      </c>
      <c r="F734" s="104">
        <v>3858</v>
      </c>
      <c r="G734" s="104">
        <v>3888</v>
      </c>
      <c r="H734" s="104"/>
      <c r="I734" s="106"/>
      <c r="J734" s="107">
        <f t="shared" si="1796"/>
        <v>-6000</v>
      </c>
      <c r="K734" s="108"/>
      <c r="L734" s="108"/>
      <c r="M734" s="108">
        <f t="shared" si="1797"/>
        <v>-30</v>
      </c>
      <c r="N734" s="109">
        <f t="shared" si="1798"/>
        <v>-6000</v>
      </c>
    </row>
    <row r="735" spans="1:14" s="87" customFormat="1" ht="14.25" customHeight="1">
      <c r="A735" s="103">
        <v>43483</v>
      </c>
      <c r="B735" s="104" t="s">
        <v>49</v>
      </c>
      <c r="C735" s="104" t="s">
        <v>55</v>
      </c>
      <c r="D735" s="105">
        <v>10000</v>
      </c>
      <c r="E735" s="104" t="s">
        <v>2</v>
      </c>
      <c r="F735" s="104">
        <v>132.19999999999999</v>
      </c>
      <c r="G735" s="104">
        <v>131.85</v>
      </c>
      <c r="H735" s="104"/>
      <c r="I735" s="106"/>
      <c r="J735" s="107">
        <f t="shared" ref="J735:J738" si="1801">(IF(E735="SHORT",F735-G735,IF(E735="LONG",G735-F735)))*D735</f>
        <v>3499.9999999999432</v>
      </c>
      <c r="K735" s="108"/>
      <c r="L735" s="108"/>
      <c r="M735" s="108">
        <f t="shared" ref="M735:M738" si="1802">(K735+J735+L735)/D735</f>
        <v>0.34999999999999432</v>
      </c>
      <c r="N735" s="109">
        <f t="shared" ref="N735:N738" si="1803">M735*D735</f>
        <v>3499.9999999999432</v>
      </c>
    </row>
    <row r="736" spans="1:14" s="87" customFormat="1" ht="14.25" customHeight="1">
      <c r="A736" s="103">
        <v>43483</v>
      </c>
      <c r="B736" s="104" t="s">
        <v>48</v>
      </c>
      <c r="C736" s="104" t="s">
        <v>55</v>
      </c>
      <c r="D736" s="105">
        <v>500</v>
      </c>
      <c r="E736" s="104" t="s">
        <v>2</v>
      </c>
      <c r="F736" s="104">
        <v>828.55</v>
      </c>
      <c r="G736" s="104">
        <v>836.55</v>
      </c>
      <c r="H736" s="104"/>
      <c r="I736" s="106"/>
      <c r="J736" s="107">
        <f t="shared" si="1801"/>
        <v>-4000</v>
      </c>
      <c r="K736" s="108"/>
      <c r="L736" s="108"/>
      <c r="M736" s="108">
        <f t="shared" si="1802"/>
        <v>-8</v>
      </c>
      <c r="N736" s="109">
        <f t="shared" si="1803"/>
        <v>-4000</v>
      </c>
    </row>
    <row r="737" spans="1:14" s="87" customFormat="1" ht="14.25" customHeight="1">
      <c r="A737" s="103">
        <v>43483</v>
      </c>
      <c r="B737" s="104" t="s">
        <v>4</v>
      </c>
      <c r="C737" s="104" t="s">
        <v>56</v>
      </c>
      <c r="D737" s="105">
        <v>30</v>
      </c>
      <c r="E737" s="104" t="s">
        <v>2</v>
      </c>
      <c r="F737" s="104">
        <v>39445</v>
      </c>
      <c r="G737" s="104">
        <v>39345</v>
      </c>
      <c r="H737" s="104">
        <v>39220</v>
      </c>
      <c r="I737" s="106"/>
      <c r="J737" s="107">
        <f t="shared" si="1801"/>
        <v>3000</v>
      </c>
      <c r="K737" s="108">
        <f t="shared" ref="K737" si="1804">(IF(E737="SHORT",IF(H737="",0,G737-H737),IF(E737="LONG",IF(H737="",0,H737-G737))))*D737</f>
        <v>3750</v>
      </c>
      <c r="L737" s="108"/>
      <c r="M737" s="108">
        <f t="shared" si="1802"/>
        <v>225</v>
      </c>
      <c r="N737" s="109">
        <f t="shared" si="1803"/>
        <v>6750</v>
      </c>
    </row>
    <row r="738" spans="1:14" s="87" customFormat="1" ht="14.25" customHeight="1">
      <c r="A738" s="103">
        <v>43483</v>
      </c>
      <c r="B738" s="104" t="s">
        <v>31</v>
      </c>
      <c r="C738" s="104" t="s">
        <v>53</v>
      </c>
      <c r="D738" s="105">
        <v>200</v>
      </c>
      <c r="E738" s="104" t="s">
        <v>2</v>
      </c>
      <c r="F738" s="104">
        <v>3741</v>
      </c>
      <c r="G738" s="104">
        <v>3771</v>
      </c>
      <c r="H738" s="104"/>
      <c r="I738" s="106"/>
      <c r="J738" s="107">
        <f t="shared" si="1801"/>
        <v>-6000</v>
      </c>
      <c r="K738" s="108"/>
      <c r="L738" s="108"/>
      <c r="M738" s="108">
        <f t="shared" si="1802"/>
        <v>-30</v>
      </c>
      <c r="N738" s="109">
        <f t="shared" si="1803"/>
        <v>-6000</v>
      </c>
    </row>
    <row r="739" spans="1:14" s="87" customFormat="1" ht="14.25" customHeight="1">
      <c r="A739" s="103">
        <v>43482</v>
      </c>
      <c r="B739" s="104" t="s">
        <v>0</v>
      </c>
      <c r="C739" s="104" t="s">
        <v>56</v>
      </c>
      <c r="D739" s="105">
        <v>100</v>
      </c>
      <c r="E739" s="104" t="s">
        <v>2</v>
      </c>
      <c r="F739" s="104">
        <v>32298</v>
      </c>
      <c r="G739" s="104">
        <v>32233</v>
      </c>
      <c r="H739" s="104"/>
      <c r="I739" s="106"/>
      <c r="J739" s="107">
        <f t="shared" ref="J739:J745" si="1805">(IF(E739="SHORT",F739-G739,IF(E739="LONG",G739-F739)))*D739</f>
        <v>6500</v>
      </c>
      <c r="K739" s="108"/>
      <c r="L739" s="108"/>
      <c r="M739" s="108">
        <f t="shared" ref="M739:M745" si="1806">(K739+J739+L739)/D739</f>
        <v>65</v>
      </c>
      <c r="N739" s="109">
        <f t="shared" ref="N739:N745" si="1807">M739*D739</f>
        <v>6500</v>
      </c>
    </row>
    <row r="740" spans="1:14" s="87" customFormat="1" ht="14.25" customHeight="1">
      <c r="A740" s="103">
        <v>43482</v>
      </c>
      <c r="B740" s="104" t="s">
        <v>4</v>
      </c>
      <c r="C740" s="104" t="s">
        <v>56</v>
      </c>
      <c r="D740" s="105">
        <v>30</v>
      </c>
      <c r="E740" s="104" t="s">
        <v>2</v>
      </c>
      <c r="F740" s="104">
        <v>39637</v>
      </c>
      <c r="G740" s="104">
        <v>39537</v>
      </c>
      <c r="H740" s="104">
        <v>39412</v>
      </c>
      <c r="I740" s="106"/>
      <c r="J740" s="107">
        <f t="shared" si="1805"/>
        <v>3000</v>
      </c>
      <c r="K740" s="108">
        <f t="shared" ref="K740" si="1808">(IF(E740="SHORT",IF(H740="",0,G740-H740),IF(E740="LONG",IF(H740="",0,H740-G740))))*D740</f>
        <v>3750</v>
      </c>
      <c r="L740" s="108"/>
      <c r="M740" s="108">
        <f t="shared" si="1806"/>
        <v>225</v>
      </c>
      <c r="N740" s="109">
        <f t="shared" si="1807"/>
        <v>6750</v>
      </c>
    </row>
    <row r="741" spans="1:14" s="79" customFormat="1" ht="14.25" customHeight="1">
      <c r="A741" s="103">
        <v>43482</v>
      </c>
      <c r="B741" s="104" t="s">
        <v>31</v>
      </c>
      <c r="C741" s="104" t="s">
        <v>53</v>
      </c>
      <c r="D741" s="105">
        <v>200</v>
      </c>
      <c r="E741" s="104" t="s">
        <v>2</v>
      </c>
      <c r="F741" s="104">
        <v>3699</v>
      </c>
      <c r="G741" s="104">
        <v>3674</v>
      </c>
      <c r="H741" s="104"/>
      <c r="I741" s="106"/>
      <c r="J741" s="107">
        <f t="shared" si="1805"/>
        <v>5000</v>
      </c>
      <c r="K741" s="108"/>
      <c r="L741" s="108"/>
      <c r="M741" s="108">
        <f t="shared" si="1806"/>
        <v>25</v>
      </c>
      <c r="N741" s="109">
        <f t="shared" si="1807"/>
        <v>5000</v>
      </c>
    </row>
    <row r="742" spans="1:14" s="87" customFormat="1" ht="14.25" customHeight="1">
      <c r="A742" s="103">
        <v>43482</v>
      </c>
      <c r="B742" s="104" t="s">
        <v>32</v>
      </c>
      <c r="C742" s="104" t="s">
        <v>53</v>
      </c>
      <c r="D742" s="105">
        <v>2500</v>
      </c>
      <c r="E742" s="104" t="s">
        <v>1</v>
      </c>
      <c r="F742" s="104">
        <v>251.6</v>
      </c>
      <c r="G742" s="104">
        <v>253.35</v>
      </c>
      <c r="H742" s="104"/>
      <c r="I742" s="106"/>
      <c r="J742" s="107">
        <f t="shared" si="1805"/>
        <v>4375</v>
      </c>
      <c r="K742" s="108"/>
      <c r="L742" s="108"/>
      <c r="M742" s="108">
        <f t="shared" si="1806"/>
        <v>1.75</v>
      </c>
      <c r="N742" s="109">
        <f t="shared" si="1807"/>
        <v>4375</v>
      </c>
    </row>
    <row r="743" spans="1:14" s="87" customFormat="1" ht="14.25" customHeight="1">
      <c r="A743" s="103">
        <v>43482</v>
      </c>
      <c r="B743" s="104" t="s">
        <v>3</v>
      </c>
      <c r="C743" s="104" t="s">
        <v>55</v>
      </c>
      <c r="D743" s="105">
        <v>2000</v>
      </c>
      <c r="E743" s="104" t="s">
        <v>2</v>
      </c>
      <c r="F743" s="104">
        <v>421</v>
      </c>
      <c r="G743" s="104">
        <v>423.6</v>
      </c>
      <c r="H743" s="104"/>
      <c r="I743" s="106"/>
      <c r="J743" s="107">
        <f t="shared" si="1805"/>
        <v>-5200.0000000000455</v>
      </c>
      <c r="K743" s="108"/>
      <c r="L743" s="108"/>
      <c r="M743" s="108">
        <f t="shared" si="1806"/>
        <v>-2.6000000000000227</v>
      </c>
      <c r="N743" s="109">
        <f t="shared" si="1807"/>
        <v>-5200.0000000000455</v>
      </c>
    </row>
    <row r="744" spans="1:14" s="87" customFormat="1" ht="14.25" customHeight="1">
      <c r="A744" s="103">
        <v>43482</v>
      </c>
      <c r="B744" s="104" t="s">
        <v>5</v>
      </c>
      <c r="C744" s="104" t="s">
        <v>55</v>
      </c>
      <c r="D744" s="105">
        <v>10000</v>
      </c>
      <c r="E744" s="104" t="s">
        <v>2</v>
      </c>
      <c r="F744" s="104">
        <v>178.3</v>
      </c>
      <c r="G744" s="104">
        <v>178.9</v>
      </c>
      <c r="H744" s="104"/>
      <c r="I744" s="106"/>
      <c r="J744" s="107">
        <f t="shared" si="1805"/>
        <v>-5999.9999999999436</v>
      </c>
      <c r="K744" s="108"/>
      <c r="L744" s="108"/>
      <c r="M744" s="108">
        <f t="shared" si="1806"/>
        <v>-0.59999999999999432</v>
      </c>
      <c r="N744" s="109">
        <f t="shared" si="1807"/>
        <v>-5999.9999999999436</v>
      </c>
    </row>
    <row r="745" spans="1:14" s="87" customFormat="1" ht="14.25" customHeight="1">
      <c r="A745" s="103">
        <v>43482</v>
      </c>
      <c r="B745" s="104" t="s">
        <v>6</v>
      </c>
      <c r="C745" s="104" t="s">
        <v>55</v>
      </c>
      <c r="D745" s="105">
        <v>10000</v>
      </c>
      <c r="E745" s="104" t="s">
        <v>1</v>
      </c>
      <c r="F745" s="104">
        <v>139.75</v>
      </c>
      <c r="G745" s="104">
        <v>139.15</v>
      </c>
      <c r="H745" s="104"/>
      <c r="I745" s="106"/>
      <c r="J745" s="107">
        <f t="shared" si="1805"/>
        <v>-5999.9999999999436</v>
      </c>
      <c r="K745" s="108"/>
      <c r="L745" s="108"/>
      <c r="M745" s="108">
        <f t="shared" si="1806"/>
        <v>-0.59999999999999432</v>
      </c>
      <c r="N745" s="109">
        <f t="shared" si="1807"/>
        <v>-5999.9999999999436</v>
      </c>
    </row>
    <row r="746" spans="1:14" s="87" customFormat="1" ht="14.25" customHeight="1">
      <c r="A746" s="103">
        <v>43481</v>
      </c>
      <c r="B746" s="104" t="s">
        <v>6</v>
      </c>
      <c r="C746" s="104" t="s">
        <v>55</v>
      </c>
      <c r="D746" s="105">
        <v>10000</v>
      </c>
      <c r="E746" s="104" t="s">
        <v>1</v>
      </c>
      <c r="F746" s="104">
        <v>140.55000000000001</v>
      </c>
      <c r="G746" s="104">
        <v>139.94999999999999</v>
      </c>
      <c r="H746" s="104"/>
      <c r="I746" s="106"/>
      <c r="J746" s="107">
        <f t="shared" ref="J746:J748" si="1809">(IF(E746="SHORT",F746-G746,IF(E746="LONG",G746-F746)))*D746</f>
        <v>-6000.0000000002274</v>
      </c>
      <c r="K746" s="108"/>
      <c r="L746" s="108"/>
      <c r="M746" s="108">
        <f t="shared" ref="M746:M748" si="1810">(K746+J746+L746)/D746</f>
        <v>-0.60000000000002274</v>
      </c>
      <c r="N746" s="109">
        <f t="shared" ref="N746:N748" si="1811">M746*D746</f>
        <v>-6000.0000000002274</v>
      </c>
    </row>
    <row r="747" spans="1:14" s="87" customFormat="1" ht="14.25" customHeight="1">
      <c r="A747" s="103">
        <v>43481</v>
      </c>
      <c r="B747" s="104" t="s">
        <v>31</v>
      </c>
      <c r="C747" s="104" t="s">
        <v>53</v>
      </c>
      <c r="D747" s="105">
        <v>200</v>
      </c>
      <c r="E747" s="104" t="s">
        <v>2</v>
      </c>
      <c r="F747" s="104">
        <v>3706</v>
      </c>
      <c r="G747" s="104">
        <v>3681</v>
      </c>
      <c r="H747" s="104">
        <v>3646</v>
      </c>
      <c r="I747" s="106"/>
      <c r="J747" s="107">
        <f t="shared" si="1809"/>
        <v>5000</v>
      </c>
      <c r="K747" s="108">
        <f t="shared" ref="K747:K748" si="1812">(IF(E747="SHORT",IF(H747="",0,G747-H747),IF(E747="LONG",IF(H747="",0,H747-G747))))*D747</f>
        <v>7000</v>
      </c>
      <c r="L747" s="108"/>
      <c r="M747" s="108">
        <f t="shared" si="1810"/>
        <v>60</v>
      </c>
      <c r="N747" s="109">
        <f t="shared" si="1811"/>
        <v>12000</v>
      </c>
    </row>
    <row r="748" spans="1:14" s="87" customFormat="1" ht="14.25" customHeight="1">
      <c r="A748" s="123">
        <v>43481</v>
      </c>
      <c r="B748" s="124" t="s">
        <v>32</v>
      </c>
      <c r="C748" s="124" t="s">
        <v>53</v>
      </c>
      <c r="D748" s="125">
        <v>2500</v>
      </c>
      <c r="E748" s="124" t="s">
        <v>1</v>
      </c>
      <c r="F748" s="124">
        <v>247.6</v>
      </c>
      <c r="G748" s="124">
        <v>249.35</v>
      </c>
      <c r="H748" s="124">
        <v>251.6</v>
      </c>
      <c r="I748" s="126">
        <v>253.6</v>
      </c>
      <c r="J748" s="127">
        <f t="shared" si="1809"/>
        <v>4375</v>
      </c>
      <c r="K748" s="128">
        <f t="shared" si="1812"/>
        <v>5625</v>
      </c>
      <c r="L748" s="128">
        <f t="shared" ref="L748" si="1813">(IF(E748="SHORT",IF(I748="",0,H748-I748),IF(E748="LONG",IF(I748="",0,(I748-H748)))))*D748</f>
        <v>5000</v>
      </c>
      <c r="M748" s="128">
        <f t="shared" si="1810"/>
        <v>6</v>
      </c>
      <c r="N748" s="129">
        <f t="shared" si="1811"/>
        <v>15000</v>
      </c>
    </row>
    <row r="749" spans="1:14" s="87" customFormat="1" ht="14.25" customHeight="1">
      <c r="A749" s="103">
        <v>43480</v>
      </c>
      <c r="B749" s="104" t="s">
        <v>3</v>
      </c>
      <c r="C749" s="104" t="s">
        <v>55</v>
      </c>
      <c r="D749" s="105">
        <v>2000</v>
      </c>
      <c r="E749" s="104" t="s">
        <v>2</v>
      </c>
      <c r="F749" s="104">
        <v>416.8</v>
      </c>
      <c r="G749" s="104">
        <v>416.2</v>
      </c>
      <c r="H749" s="104"/>
      <c r="I749" s="106"/>
      <c r="J749" s="107">
        <f t="shared" ref="J749:J752" si="1814">(IF(E749="SHORT",F749-G749,IF(E749="LONG",G749-F749)))*D749</f>
        <v>1200.0000000000455</v>
      </c>
      <c r="K749" s="108"/>
      <c r="L749" s="108"/>
      <c r="M749" s="108">
        <f t="shared" ref="M749:M752" si="1815">(K749+J749+L749)/D749</f>
        <v>0.60000000000002274</v>
      </c>
      <c r="N749" s="109">
        <f t="shared" ref="N749:N752" si="1816">M749*D749</f>
        <v>1200.0000000000455</v>
      </c>
    </row>
    <row r="750" spans="1:14" s="87" customFormat="1" ht="14.25" customHeight="1">
      <c r="A750" s="103">
        <v>43480</v>
      </c>
      <c r="B750" s="104" t="s">
        <v>4</v>
      </c>
      <c r="C750" s="104" t="s">
        <v>56</v>
      </c>
      <c r="D750" s="105">
        <v>30</v>
      </c>
      <c r="E750" s="104" t="s">
        <v>2</v>
      </c>
      <c r="F750" s="104">
        <v>39561</v>
      </c>
      <c r="G750" s="104">
        <v>39462</v>
      </c>
      <c r="H750" s="104"/>
      <c r="I750" s="106"/>
      <c r="J750" s="107">
        <f t="shared" si="1814"/>
        <v>2970</v>
      </c>
      <c r="K750" s="108"/>
      <c r="L750" s="108"/>
      <c r="M750" s="108">
        <f t="shared" si="1815"/>
        <v>99</v>
      </c>
      <c r="N750" s="109">
        <f t="shared" si="1816"/>
        <v>2970</v>
      </c>
    </row>
    <row r="751" spans="1:14" s="87" customFormat="1" ht="14.25" customHeight="1">
      <c r="A751" s="103">
        <v>43480</v>
      </c>
      <c r="B751" s="104" t="s">
        <v>31</v>
      </c>
      <c r="C751" s="104" t="s">
        <v>53</v>
      </c>
      <c r="D751" s="105">
        <v>200</v>
      </c>
      <c r="E751" s="104" t="s">
        <v>2</v>
      </c>
      <c r="F751" s="104">
        <v>3622</v>
      </c>
      <c r="G751" s="104">
        <v>3652</v>
      </c>
      <c r="H751" s="104"/>
      <c r="I751" s="106"/>
      <c r="J751" s="107">
        <f t="shared" si="1814"/>
        <v>-6000</v>
      </c>
      <c r="K751" s="108"/>
      <c r="L751" s="108"/>
      <c r="M751" s="108">
        <f t="shared" si="1815"/>
        <v>-30</v>
      </c>
      <c r="N751" s="109">
        <f t="shared" si="1816"/>
        <v>-6000</v>
      </c>
    </row>
    <row r="752" spans="1:14" s="79" customFormat="1" ht="14.25" customHeight="1">
      <c r="A752" s="103">
        <v>43480</v>
      </c>
      <c r="B752" s="104" t="s">
        <v>32</v>
      </c>
      <c r="C752" s="104" t="s">
        <v>53</v>
      </c>
      <c r="D752" s="105">
        <v>2500</v>
      </c>
      <c r="E752" s="104" t="s">
        <v>1</v>
      </c>
      <c r="F752" s="104">
        <v>263</v>
      </c>
      <c r="G752" s="104">
        <v>260.39999999999998</v>
      </c>
      <c r="H752" s="104"/>
      <c r="I752" s="106"/>
      <c r="J752" s="107">
        <f t="shared" si="1814"/>
        <v>-6500.0000000000564</v>
      </c>
      <c r="K752" s="108"/>
      <c r="L752" s="108"/>
      <c r="M752" s="108">
        <f t="shared" si="1815"/>
        <v>-2.6000000000000227</v>
      </c>
      <c r="N752" s="109">
        <f t="shared" si="1816"/>
        <v>-6500.0000000000564</v>
      </c>
    </row>
    <row r="753" spans="1:14" s="87" customFormat="1" ht="14.25" customHeight="1">
      <c r="A753" s="103">
        <v>43479</v>
      </c>
      <c r="B753" s="104" t="s">
        <v>31</v>
      </c>
      <c r="C753" s="104" t="s">
        <v>53</v>
      </c>
      <c r="D753" s="105">
        <v>200</v>
      </c>
      <c r="E753" s="104" t="s">
        <v>1</v>
      </c>
      <c r="F753" s="104">
        <v>3622</v>
      </c>
      <c r="G753" s="104">
        <v>3647</v>
      </c>
      <c r="H753" s="104"/>
      <c r="I753" s="106"/>
      <c r="J753" s="107">
        <f t="shared" ref="J753" si="1817">(IF(E753="SHORT",F753-G753,IF(E753="LONG",G753-F753)))*D753</f>
        <v>5000</v>
      </c>
      <c r="K753" s="108"/>
      <c r="L753" s="108"/>
      <c r="M753" s="108">
        <f t="shared" ref="M753" si="1818">(K753+J753+L753)/D753</f>
        <v>25</v>
      </c>
      <c r="N753" s="109">
        <f t="shared" ref="N753" si="1819">M753*D753</f>
        <v>5000</v>
      </c>
    </row>
    <row r="754" spans="1:14" s="87" customFormat="1" ht="14.25" customHeight="1">
      <c r="A754" s="103">
        <v>43479</v>
      </c>
      <c r="B754" s="104" t="s">
        <v>4</v>
      </c>
      <c r="C754" s="104" t="s">
        <v>56</v>
      </c>
      <c r="D754" s="105">
        <v>30</v>
      </c>
      <c r="E754" s="104" t="s">
        <v>1</v>
      </c>
      <c r="F754" s="104">
        <v>39431</v>
      </c>
      <c r="G754" s="104">
        <v>39531</v>
      </c>
      <c r="H754" s="104"/>
      <c r="I754" s="106"/>
      <c r="J754" s="107">
        <f t="shared" ref="J754" si="1820">(IF(E754="SHORT",F754-G754,IF(E754="LONG",G754-F754)))*D754</f>
        <v>3000</v>
      </c>
      <c r="K754" s="108"/>
      <c r="L754" s="108"/>
      <c r="M754" s="108">
        <f t="shared" ref="M754" si="1821">(K754+J754+L754)/D754</f>
        <v>100</v>
      </c>
      <c r="N754" s="109">
        <f t="shared" ref="N754" si="1822">M754*D754</f>
        <v>3000</v>
      </c>
    </row>
    <row r="755" spans="1:14" s="87" customFormat="1" ht="14.25" customHeight="1">
      <c r="A755" s="103">
        <v>43479</v>
      </c>
      <c r="B755" s="104" t="s">
        <v>48</v>
      </c>
      <c r="C755" s="104" t="s">
        <v>55</v>
      </c>
      <c r="D755" s="105">
        <v>500</v>
      </c>
      <c r="E755" s="104" t="s">
        <v>2</v>
      </c>
      <c r="F755" s="104">
        <v>803</v>
      </c>
      <c r="G755" s="104">
        <v>805</v>
      </c>
      <c r="H755" s="104"/>
      <c r="I755" s="106"/>
      <c r="J755" s="107">
        <f t="shared" ref="J755:J756" si="1823">(IF(E755="SHORT",F755-G755,IF(E755="LONG",G755-F755)))*D755</f>
        <v>-1000</v>
      </c>
      <c r="K755" s="108"/>
      <c r="L755" s="108"/>
      <c r="M755" s="108">
        <f t="shared" ref="M755:M756" si="1824">(K755+J755+L755)/D755</f>
        <v>-2</v>
      </c>
      <c r="N755" s="109">
        <f t="shared" ref="N755:N756" si="1825">M755*D755</f>
        <v>-1000</v>
      </c>
    </row>
    <row r="756" spans="1:14" s="87" customFormat="1" ht="14.25" customHeight="1">
      <c r="A756" s="103">
        <v>43479</v>
      </c>
      <c r="B756" s="104" t="s">
        <v>5</v>
      </c>
      <c r="C756" s="104" t="s">
        <v>55</v>
      </c>
      <c r="D756" s="105">
        <v>10000</v>
      </c>
      <c r="E756" s="104" t="s">
        <v>2</v>
      </c>
      <c r="F756" s="104">
        <v>175.4</v>
      </c>
      <c r="G756" s="104">
        <v>174.85</v>
      </c>
      <c r="H756" s="104">
        <v>174.15</v>
      </c>
      <c r="I756" s="106"/>
      <c r="J756" s="107">
        <f t="shared" si="1823"/>
        <v>5500.0000000001137</v>
      </c>
      <c r="K756" s="108">
        <f t="shared" ref="K756" si="1826">(IF(E756="SHORT",IF(H756="",0,G756-H756),IF(E756="LONG",IF(H756="",0,H756-G756))))*D756</f>
        <v>6999.9999999998863</v>
      </c>
      <c r="L756" s="108"/>
      <c r="M756" s="108">
        <f t="shared" si="1824"/>
        <v>1.25</v>
      </c>
      <c r="N756" s="109">
        <f t="shared" si="1825"/>
        <v>12500</v>
      </c>
    </row>
    <row r="757" spans="1:14" s="87" customFormat="1" ht="14.25" customHeight="1">
      <c r="A757" s="103">
        <v>43476</v>
      </c>
      <c r="B757" s="104" t="s">
        <v>6</v>
      </c>
      <c r="C757" s="104" t="s">
        <v>55</v>
      </c>
      <c r="D757" s="105">
        <v>10000</v>
      </c>
      <c r="E757" s="104" t="s">
        <v>2</v>
      </c>
      <c r="F757" s="104">
        <v>139.44999999999999</v>
      </c>
      <c r="G757" s="104">
        <v>138.9</v>
      </c>
      <c r="H757" s="104"/>
      <c r="I757" s="106"/>
      <c r="J757" s="107">
        <f t="shared" ref="J757:J761" si="1827">(IF(E757="SHORT",F757-G757,IF(E757="LONG",G757-F757)))*D757</f>
        <v>5499.999999999829</v>
      </c>
      <c r="K757" s="108"/>
      <c r="L757" s="108"/>
      <c r="M757" s="108">
        <f t="shared" ref="M757:M761" si="1828">(K757+J757+L757)/D757</f>
        <v>0.54999999999998295</v>
      </c>
      <c r="N757" s="109">
        <f t="shared" ref="N757:N761" si="1829">M757*D757</f>
        <v>5499.999999999829</v>
      </c>
    </row>
    <row r="758" spans="1:14" s="87" customFormat="1" ht="14.25" customHeight="1">
      <c r="A758" s="103">
        <v>43476</v>
      </c>
      <c r="B758" s="104" t="s">
        <v>5</v>
      </c>
      <c r="C758" s="104" t="s">
        <v>55</v>
      </c>
      <c r="D758" s="105">
        <v>10000</v>
      </c>
      <c r="E758" s="104" t="s">
        <v>2</v>
      </c>
      <c r="F758" s="104">
        <v>175</v>
      </c>
      <c r="G758" s="104">
        <v>175.6</v>
      </c>
      <c r="H758" s="104"/>
      <c r="I758" s="106"/>
      <c r="J758" s="107">
        <f t="shared" si="1827"/>
        <v>-5999.9999999999436</v>
      </c>
      <c r="K758" s="108"/>
      <c r="L758" s="108"/>
      <c r="M758" s="108">
        <f t="shared" si="1828"/>
        <v>-0.59999999999999432</v>
      </c>
      <c r="N758" s="109">
        <f t="shared" si="1829"/>
        <v>-5999.9999999999436</v>
      </c>
    </row>
    <row r="759" spans="1:14" s="87" customFormat="1" ht="14.25" customHeight="1">
      <c r="A759" s="123">
        <v>43476</v>
      </c>
      <c r="B759" s="124" t="s">
        <v>49</v>
      </c>
      <c r="C759" s="124" t="s">
        <v>55</v>
      </c>
      <c r="D759" s="125">
        <v>10000</v>
      </c>
      <c r="E759" s="124" t="s">
        <v>2</v>
      </c>
      <c r="F759" s="124">
        <v>130.5</v>
      </c>
      <c r="G759" s="124">
        <v>129.94999999999999</v>
      </c>
      <c r="H759" s="124">
        <v>129.25</v>
      </c>
      <c r="I759" s="126">
        <v>128.65</v>
      </c>
      <c r="J759" s="127">
        <f t="shared" si="1827"/>
        <v>5500.0000000001137</v>
      </c>
      <c r="K759" s="128">
        <f t="shared" ref="K759:K761" si="1830">(IF(E759="SHORT",IF(H759="",0,G759-H759),IF(E759="LONG",IF(H759="",0,H759-G759))))*D759</f>
        <v>6999.9999999998863</v>
      </c>
      <c r="L759" s="128">
        <f t="shared" ref="L759" si="1831">(IF(E759="SHORT",IF(I759="",0,H759-I759),IF(E759="LONG",IF(I759="",0,(I759-H759)))))*D759</f>
        <v>5999.9999999999436</v>
      </c>
      <c r="M759" s="128">
        <f t="shared" si="1828"/>
        <v>1.8499999999999941</v>
      </c>
      <c r="N759" s="129">
        <f t="shared" si="1829"/>
        <v>18499.999999999942</v>
      </c>
    </row>
    <row r="760" spans="1:14" s="87" customFormat="1" ht="14.25" customHeight="1">
      <c r="A760" s="103">
        <v>43476</v>
      </c>
      <c r="B760" s="104" t="s">
        <v>31</v>
      </c>
      <c r="C760" s="104" t="s">
        <v>53</v>
      </c>
      <c r="D760" s="105">
        <v>200</v>
      </c>
      <c r="E760" s="104" t="s">
        <v>1</v>
      </c>
      <c r="F760" s="104">
        <v>3745</v>
      </c>
      <c r="G760" s="104">
        <v>3715</v>
      </c>
      <c r="H760" s="104"/>
      <c r="I760" s="106"/>
      <c r="J760" s="107">
        <f t="shared" si="1827"/>
        <v>-6000</v>
      </c>
      <c r="K760" s="108"/>
      <c r="L760" s="108"/>
      <c r="M760" s="108">
        <f t="shared" si="1828"/>
        <v>-30</v>
      </c>
      <c r="N760" s="109">
        <f t="shared" si="1829"/>
        <v>-6000</v>
      </c>
    </row>
    <row r="761" spans="1:14" s="87" customFormat="1" ht="14.25" customHeight="1">
      <c r="A761" s="103">
        <v>43476</v>
      </c>
      <c r="B761" s="104" t="s">
        <v>32</v>
      </c>
      <c r="C761" s="104" t="s">
        <v>53</v>
      </c>
      <c r="D761" s="105">
        <v>2500</v>
      </c>
      <c r="E761" s="104" t="s">
        <v>1</v>
      </c>
      <c r="F761" s="104">
        <v>214.2</v>
      </c>
      <c r="G761" s="104">
        <v>215.7</v>
      </c>
      <c r="H761" s="104">
        <v>217.7</v>
      </c>
      <c r="I761" s="106"/>
      <c r="J761" s="107">
        <f t="shared" si="1827"/>
        <v>3750</v>
      </c>
      <c r="K761" s="108">
        <f t="shared" si="1830"/>
        <v>5000</v>
      </c>
      <c r="L761" s="108"/>
      <c r="M761" s="108">
        <f t="shared" si="1828"/>
        <v>3.5</v>
      </c>
      <c r="N761" s="109">
        <f t="shared" si="1829"/>
        <v>8750</v>
      </c>
    </row>
    <row r="762" spans="1:14" s="79" customFormat="1" ht="14.25" customHeight="1">
      <c r="A762" s="103">
        <v>43475</v>
      </c>
      <c r="B762" s="104" t="s">
        <v>4</v>
      </c>
      <c r="C762" s="104" t="s">
        <v>56</v>
      </c>
      <c r="D762" s="105">
        <v>30</v>
      </c>
      <c r="E762" s="104" t="s">
        <v>2</v>
      </c>
      <c r="F762" s="104">
        <v>39550</v>
      </c>
      <c r="G762" s="104">
        <v>39450</v>
      </c>
      <c r="H762" s="104">
        <v>39325</v>
      </c>
      <c r="I762" s="106"/>
      <c r="J762" s="107">
        <f t="shared" ref="J762:J767" si="1832">(IF(E762="SHORT",F762-G762,IF(E762="LONG",G762-F762)))*D762</f>
        <v>3000</v>
      </c>
      <c r="K762" s="108">
        <f t="shared" ref="K762" si="1833">(IF(E762="SHORT",IF(H762="",0,G762-H762),IF(E762="LONG",IF(H762="",0,H762-G762))))*D762</f>
        <v>3750</v>
      </c>
      <c r="L762" s="108"/>
      <c r="M762" s="108">
        <f t="shared" ref="M762:M767" si="1834">(K762+J762+L762)/D762</f>
        <v>225</v>
      </c>
      <c r="N762" s="109">
        <f t="shared" ref="N762:N767" si="1835">M762*D762</f>
        <v>6750</v>
      </c>
    </row>
    <row r="763" spans="1:14" s="79" customFormat="1" ht="14.25" customHeight="1">
      <c r="A763" s="103">
        <v>43475</v>
      </c>
      <c r="B763" s="104" t="s">
        <v>31</v>
      </c>
      <c r="C763" s="104" t="s">
        <v>53</v>
      </c>
      <c r="D763" s="105">
        <v>200</v>
      </c>
      <c r="E763" s="104" t="s">
        <v>2</v>
      </c>
      <c r="F763" s="104">
        <v>3648</v>
      </c>
      <c r="G763" s="104">
        <v>3678</v>
      </c>
      <c r="H763" s="104"/>
      <c r="I763" s="106"/>
      <c r="J763" s="107">
        <f t="shared" si="1832"/>
        <v>-6000</v>
      </c>
      <c r="K763" s="108"/>
      <c r="L763" s="108"/>
      <c r="M763" s="108">
        <f t="shared" si="1834"/>
        <v>-30</v>
      </c>
      <c r="N763" s="109">
        <f t="shared" si="1835"/>
        <v>-6000</v>
      </c>
    </row>
    <row r="764" spans="1:14" s="87" customFormat="1" ht="14.25" customHeight="1">
      <c r="A764" s="103">
        <v>43475</v>
      </c>
      <c r="B764" s="104" t="s">
        <v>5</v>
      </c>
      <c r="C764" s="104" t="s">
        <v>55</v>
      </c>
      <c r="D764" s="105">
        <v>10000</v>
      </c>
      <c r="E764" s="104" t="s">
        <v>1</v>
      </c>
      <c r="F764" s="104">
        <v>176.5</v>
      </c>
      <c r="G764" s="104">
        <v>177.05</v>
      </c>
      <c r="H764" s="104"/>
      <c r="I764" s="106"/>
      <c r="J764" s="107">
        <f t="shared" ref="J764:J765" si="1836">(IF(E764="SHORT",F764-G764,IF(E764="LONG",G764-F764)))*D764</f>
        <v>5500.0000000001137</v>
      </c>
      <c r="K764" s="108"/>
      <c r="L764" s="108"/>
      <c r="M764" s="108">
        <f t="shared" ref="M764:M765" si="1837">(K764+J764+L764)/D764</f>
        <v>0.55000000000001137</v>
      </c>
      <c r="N764" s="109">
        <f t="shared" ref="N764:N765" si="1838">M764*D764</f>
        <v>5500.0000000001137</v>
      </c>
    </row>
    <row r="765" spans="1:14" s="79" customFormat="1" ht="14.25" customHeight="1">
      <c r="A765" s="103">
        <v>43475</v>
      </c>
      <c r="B765" s="104" t="s">
        <v>6</v>
      </c>
      <c r="C765" s="104" t="s">
        <v>55</v>
      </c>
      <c r="D765" s="105">
        <v>10000</v>
      </c>
      <c r="E765" s="104" t="s">
        <v>1</v>
      </c>
      <c r="F765" s="104">
        <v>139.35</v>
      </c>
      <c r="G765" s="104">
        <v>139.9</v>
      </c>
      <c r="H765" s="104"/>
      <c r="I765" s="106"/>
      <c r="J765" s="107">
        <f t="shared" si="1836"/>
        <v>5500.0000000001137</v>
      </c>
      <c r="K765" s="108"/>
      <c r="L765" s="108"/>
      <c r="M765" s="108">
        <f t="shared" si="1837"/>
        <v>0.55000000000001137</v>
      </c>
      <c r="N765" s="109">
        <f t="shared" si="1838"/>
        <v>5500.0000000001137</v>
      </c>
    </row>
    <row r="766" spans="1:14" s="87" customFormat="1" ht="14.25" customHeight="1">
      <c r="A766" s="103">
        <v>43475</v>
      </c>
      <c r="B766" s="104" t="s">
        <v>3</v>
      </c>
      <c r="C766" s="104" t="s">
        <v>55</v>
      </c>
      <c r="D766" s="105">
        <v>2000</v>
      </c>
      <c r="E766" s="104" t="s">
        <v>2</v>
      </c>
      <c r="F766" s="104">
        <v>415</v>
      </c>
      <c r="G766" s="104">
        <v>412</v>
      </c>
      <c r="H766" s="104"/>
      <c r="I766" s="106"/>
      <c r="J766" s="107">
        <f t="shared" si="1832"/>
        <v>6000</v>
      </c>
      <c r="K766" s="108"/>
      <c r="L766" s="108"/>
      <c r="M766" s="108">
        <f t="shared" si="1834"/>
        <v>3</v>
      </c>
      <c r="N766" s="109">
        <f t="shared" si="1835"/>
        <v>6000</v>
      </c>
    </row>
    <row r="767" spans="1:14" s="87" customFormat="1" ht="14.25" customHeight="1">
      <c r="A767" s="103">
        <v>43475</v>
      </c>
      <c r="B767" s="104" t="s">
        <v>48</v>
      </c>
      <c r="C767" s="104" t="s">
        <v>55</v>
      </c>
      <c r="D767" s="105">
        <v>500</v>
      </c>
      <c r="E767" s="104" t="s">
        <v>2</v>
      </c>
      <c r="F767" s="104">
        <v>792.5</v>
      </c>
      <c r="G767" s="104">
        <v>787.5</v>
      </c>
      <c r="H767" s="104"/>
      <c r="I767" s="106"/>
      <c r="J767" s="107">
        <f t="shared" si="1832"/>
        <v>2500</v>
      </c>
      <c r="K767" s="108"/>
      <c r="L767" s="108"/>
      <c r="M767" s="108">
        <f t="shared" si="1834"/>
        <v>5</v>
      </c>
      <c r="N767" s="109">
        <f t="shared" si="1835"/>
        <v>2500</v>
      </c>
    </row>
    <row r="768" spans="1:14" s="87" customFormat="1" ht="14.25" customHeight="1">
      <c r="A768" s="103">
        <v>43474</v>
      </c>
      <c r="B768" s="104" t="s">
        <v>48</v>
      </c>
      <c r="C768" s="104" t="s">
        <v>55</v>
      </c>
      <c r="D768" s="105">
        <v>500</v>
      </c>
      <c r="E768" s="104" t="s">
        <v>2</v>
      </c>
      <c r="F768" s="104">
        <v>793.25</v>
      </c>
      <c r="G768" s="104">
        <v>787.25</v>
      </c>
      <c r="H768" s="104"/>
      <c r="I768" s="106"/>
      <c r="J768" s="107">
        <f t="shared" ref="J768:J772" si="1839">(IF(E768="SHORT",F768-G768,IF(E768="LONG",G768-F768)))*D768</f>
        <v>3000</v>
      </c>
      <c r="K768" s="108"/>
      <c r="L768" s="108"/>
      <c r="M768" s="108">
        <f t="shared" ref="M768:M772" si="1840">(K768+J768+L768)/D768</f>
        <v>6</v>
      </c>
      <c r="N768" s="109">
        <f t="shared" ref="N768:N772" si="1841">M768*D768</f>
        <v>3000</v>
      </c>
    </row>
    <row r="769" spans="1:14" s="87" customFormat="1" ht="14.25" customHeight="1">
      <c r="A769" s="123">
        <v>43474</v>
      </c>
      <c r="B769" s="124" t="s">
        <v>49</v>
      </c>
      <c r="C769" s="124" t="s">
        <v>55</v>
      </c>
      <c r="D769" s="125">
        <v>10000</v>
      </c>
      <c r="E769" s="124" t="s">
        <v>2</v>
      </c>
      <c r="F769" s="124">
        <v>131.25</v>
      </c>
      <c r="G769" s="124">
        <v>130.69999999999999</v>
      </c>
      <c r="H769" s="124">
        <v>130</v>
      </c>
      <c r="I769" s="126">
        <v>129.4</v>
      </c>
      <c r="J769" s="127">
        <f t="shared" si="1839"/>
        <v>5500.0000000001137</v>
      </c>
      <c r="K769" s="128">
        <f t="shared" ref="K769:K772" si="1842">(IF(E769="SHORT",IF(H769="",0,G769-H769),IF(E769="LONG",IF(H769="",0,H769-G769))))*D769</f>
        <v>6999.9999999998863</v>
      </c>
      <c r="L769" s="128">
        <f t="shared" ref="L769:L772" si="1843">(IF(E769="SHORT",IF(I769="",0,H769-I769),IF(E769="LONG",IF(I769="",0,(I769-H769)))))*D769</f>
        <v>5999.9999999999436</v>
      </c>
      <c r="M769" s="128">
        <f t="shared" si="1840"/>
        <v>1.8499999999999941</v>
      </c>
      <c r="N769" s="129">
        <f t="shared" si="1841"/>
        <v>18499.999999999942</v>
      </c>
    </row>
    <row r="770" spans="1:14" s="87" customFormat="1" ht="14.25" customHeight="1">
      <c r="A770" s="123">
        <v>43474</v>
      </c>
      <c r="B770" s="124" t="s">
        <v>5</v>
      </c>
      <c r="C770" s="124" t="s">
        <v>55</v>
      </c>
      <c r="D770" s="125">
        <v>10000</v>
      </c>
      <c r="E770" s="124" t="s">
        <v>2</v>
      </c>
      <c r="F770" s="124">
        <v>177.2</v>
      </c>
      <c r="G770" s="124">
        <v>176.65</v>
      </c>
      <c r="H770" s="124">
        <v>175.95</v>
      </c>
      <c r="I770" s="126">
        <v>175.35</v>
      </c>
      <c r="J770" s="127">
        <f t="shared" si="1839"/>
        <v>5499.999999999829</v>
      </c>
      <c r="K770" s="128">
        <f t="shared" si="1842"/>
        <v>7000.000000000171</v>
      </c>
      <c r="L770" s="128">
        <f t="shared" si="1843"/>
        <v>5999.9999999999436</v>
      </c>
      <c r="M770" s="128">
        <f t="shared" si="1840"/>
        <v>1.8499999999999941</v>
      </c>
      <c r="N770" s="129">
        <f t="shared" si="1841"/>
        <v>18499.999999999942</v>
      </c>
    </row>
    <row r="771" spans="1:14" s="87" customFormat="1" ht="14.25" customHeight="1">
      <c r="A771" s="103">
        <v>43474</v>
      </c>
      <c r="B771" s="104" t="s">
        <v>32</v>
      </c>
      <c r="C771" s="104" t="s">
        <v>53</v>
      </c>
      <c r="D771" s="105">
        <v>2500</v>
      </c>
      <c r="E771" s="104" t="s">
        <v>1</v>
      </c>
      <c r="F771" s="104">
        <v>212</v>
      </c>
      <c r="G771" s="104">
        <v>213.5</v>
      </c>
      <c r="H771" s="104"/>
      <c r="I771" s="106"/>
      <c r="J771" s="107">
        <f t="shared" si="1839"/>
        <v>3750</v>
      </c>
      <c r="K771" s="108"/>
      <c r="L771" s="108"/>
      <c r="M771" s="108">
        <f t="shared" si="1840"/>
        <v>1.5</v>
      </c>
      <c r="N771" s="109">
        <f t="shared" si="1841"/>
        <v>3750</v>
      </c>
    </row>
    <row r="772" spans="1:14" s="79" customFormat="1" ht="14.25" customHeight="1">
      <c r="A772" s="123">
        <v>43474</v>
      </c>
      <c r="B772" s="124" t="s">
        <v>31</v>
      </c>
      <c r="C772" s="124" t="s">
        <v>53</v>
      </c>
      <c r="D772" s="125">
        <v>200</v>
      </c>
      <c r="E772" s="124" t="s">
        <v>1</v>
      </c>
      <c r="F772" s="124">
        <v>3562</v>
      </c>
      <c r="G772" s="124">
        <v>3587</v>
      </c>
      <c r="H772" s="124">
        <v>3622</v>
      </c>
      <c r="I772" s="126">
        <v>3652</v>
      </c>
      <c r="J772" s="127">
        <f t="shared" si="1839"/>
        <v>5000</v>
      </c>
      <c r="K772" s="128">
        <f t="shared" si="1842"/>
        <v>7000</v>
      </c>
      <c r="L772" s="128">
        <f t="shared" si="1843"/>
        <v>6000</v>
      </c>
      <c r="M772" s="128">
        <f t="shared" si="1840"/>
        <v>90</v>
      </c>
      <c r="N772" s="129">
        <f t="shared" si="1841"/>
        <v>18000</v>
      </c>
    </row>
    <row r="773" spans="1:14" s="87" customFormat="1" ht="14.25" customHeight="1">
      <c r="A773" s="103">
        <v>43473</v>
      </c>
      <c r="B773" s="104" t="s">
        <v>0</v>
      </c>
      <c r="C773" s="104" t="s">
        <v>56</v>
      </c>
      <c r="D773" s="105">
        <v>100</v>
      </c>
      <c r="E773" s="104" t="s">
        <v>1</v>
      </c>
      <c r="F773" s="104">
        <v>31644</v>
      </c>
      <c r="G773" s="104">
        <v>31709</v>
      </c>
      <c r="H773" s="104"/>
      <c r="I773" s="106"/>
      <c r="J773" s="107">
        <f t="shared" ref="J773:J774" si="1844">(IF(E773="SHORT",F773-G773,IF(E773="LONG",G773-F773)))*D773</f>
        <v>6500</v>
      </c>
      <c r="K773" s="108"/>
      <c r="L773" s="108"/>
      <c r="M773" s="108">
        <f t="shared" ref="M773:M774" si="1845">(K773+J773+L773)/D773</f>
        <v>65</v>
      </c>
      <c r="N773" s="109">
        <f t="shared" ref="N773:N774" si="1846">M773*D773</f>
        <v>6500</v>
      </c>
    </row>
    <row r="774" spans="1:14" s="87" customFormat="1" ht="14.25" customHeight="1">
      <c r="A774" s="103">
        <v>43473</v>
      </c>
      <c r="B774" s="104" t="s">
        <v>4</v>
      </c>
      <c r="C774" s="104" t="s">
        <v>56</v>
      </c>
      <c r="D774" s="105">
        <v>30</v>
      </c>
      <c r="E774" s="104" t="s">
        <v>1</v>
      </c>
      <c r="F774" s="104">
        <v>39114</v>
      </c>
      <c r="G774" s="104">
        <v>39214</v>
      </c>
      <c r="H774" s="104">
        <v>39339</v>
      </c>
      <c r="I774" s="106"/>
      <c r="J774" s="107">
        <f t="shared" si="1844"/>
        <v>3000</v>
      </c>
      <c r="K774" s="108">
        <f t="shared" ref="K774" si="1847">(IF(E774="SHORT",IF(H774="",0,G774-H774),IF(E774="LONG",IF(H774="",0,H774-G774))))*D774</f>
        <v>3750</v>
      </c>
      <c r="L774" s="108"/>
      <c r="M774" s="108">
        <f t="shared" si="1845"/>
        <v>225</v>
      </c>
      <c r="N774" s="109">
        <f t="shared" si="1846"/>
        <v>6750</v>
      </c>
    </row>
    <row r="775" spans="1:14" s="87" customFormat="1" ht="14.25" customHeight="1">
      <c r="A775" s="103">
        <v>43472</v>
      </c>
      <c r="B775" s="104" t="s">
        <v>48</v>
      </c>
      <c r="C775" s="104" t="s">
        <v>55</v>
      </c>
      <c r="D775" s="105">
        <v>500</v>
      </c>
      <c r="E775" s="104" t="s">
        <v>2</v>
      </c>
      <c r="F775" s="104">
        <v>775.3</v>
      </c>
      <c r="G775" s="104">
        <v>769.6</v>
      </c>
      <c r="H775" s="104"/>
      <c r="I775" s="106"/>
      <c r="J775" s="107">
        <f t="shared" ref="J775:J780" si="1848">(IF(E775="SHORT",F775-G775,IF(E775="LONG",G775-F775)))*D775</f>
        <v>2849.9999999999659</v>
      </c>
      <c r="K775" s="108"/>
      <c r="L775" s="108"/>
      <c r="M775" s="108">
        <f t="shared" ref="M775:M780" si="1849">(K775+J775+L775)/D775</f>
        <v>5.6999999999999318</v>
      </c>
      <c r="N775" s="109">
        <f t="shared" ref="N775:N780" si="1850">M775*D775</f>
        <v>2849.9999999999659</v>
      </c>
    </row>
    <row r="776" spans="1:14" s="87" customFormat="1" ht="14.25" customHeight="1">
      <c r="A776" s="103">
        <v>43472</v>
      </c>
      <c r="B776" s="104" t="s">
        <v>6</v>
      </c>
      <c r="C776" s="104" t="s">
        <v>55</v>
      </c>
      <c r="D776" s="105">
        <v>10000</v>
      </c>
      <c r="E776" s="104" t="s">
        <v>2</v>
      </c>
      <c r="F776" s="104">
        <v>136.25</v>
      </c>
      <c r="G776" s="104">
        <v>135.69999999999999</v>
      </c>
      <c r="H776" s="104"/>
      <c r="I776" s="106"/>
      <c r="J776" s="107">
        <f t="shared" si="1848"/>
        <v>5500.0000000001137</v>
      </c>
      <c r="K776" s="108"/>
      <c r="L776" s="108"/>
      <c r="M776" s="108">
        <f t="shared" si="1849"/>
        <v>0.55000000000001137</v>
      </c>
      <c r="N776" s="109">
        <f t="shared" si="1850"/>
        <v>5500.0000000001137</v>
      </c>
    </row>
    <row r="777" spans="1:14" s="87" customFormat="1" ht="14.25" customHeight="1">
      <c r="A777" s="103">
        <v>43472</v>
      </c>
      <c r="B777" s="104" t="s">
        <v>0</v>
      </c>
      <c r="C777" s="104" t="s">
        <v>56</v>
      </c>
      <c r="D777" s="105">
        <v>100</v>
      </c>
      <c r="E777" s="104" t="s">
        <v>1</v>
      </c>
      <c r="F777" s="104">
        <v>31547</v>
      </c>
      <c r="G777" s="104">
        <v>31612</v>
      </c>
      <c r="H777" s="104">
        <v>31692</v>
      </c>
      <c r="I777" s="106"/>
      <c r="J777" s="107">
        <f t="shared" si="1848"/>
        <v>6500</v>
      </c>
      <c r="K777" s="108">
        <f t="shared" ref="K777:K779" si="1851">(IF(E777="SHORT",IF(H777="",0,G777-H777),IF(E777="LONG",IF(H777="",0,H777-G777))))*D777</f>
        <v>8000</v>
      </c>
      <c r="L777" s="108"/>
      <c r="M777" s="108">
        <f t="shared" si="1849"/>
        <v>145</v>
      </c>
      <c r="N777" s="109">
        <f t="shared" si="1850"/>
        <v>14500</v>
      </c>
    </row>
    <row r="778" spans="1:14" s="79" customFormat="1" ht="14.25" customHeight="1">
      <c r="A778" s="103">
        <v>43472</v>
      </c>
      <c r="B778" s="104" t="s">
        <v>4</v>
      </c>
      <c r="C778" s="104" t="s">
        <v>56</v>
      </c>
      <c r="D778" s="105">
        <v>30</v>
      </c>
      <c r="E778" s="104" t="s">
        <v>1</v>
      </c>
      <c r="F778" s="104">
        <v>39301</v>
      </c>
      <c r="G778" s="104">
        <v>39401</v>
      </c>
      <c r="H778" s="104"/>
      <c r="I778" s="106"/>
      <c r="J778" s="107">
        <f t="shared" si="1848"/>
        <v>3000</v>
      </c>
      <c r="K778" s="108"/>
      <c r="L778" s="108"/>
      <c r="M778" s="108">
        <f t="shared" si="1849"/>
        <v>100</v>
      </c>
      <c r="N778" s="109">
        <f t="shared" si="1850"/>
        <v>3000</v>
      </c>
    </row>
    <row r="779" spans="1:14" s="87" customFormat="1" ht="14.25" customHeight="1">
      <c r="A779" s="123">
        <v>43472</v>
      </c>
      <c r="B779" s="124" t="s">
        <v>31</v>
      </c>
      <c r="C779" s="124" t="s">
        <v>53</v>
      </c>
      <c r="D779" s="125">
        <v>200</v>
      </c>
      <c r="E779" s="124" t="s">
        <v>1</v>
      </c>
      <c r="F779" s="124">
        <v>3387</v>
      </c>
      <c r="G779" s="124">
        <v>3412</v>
      </c>
      <c r="H779" s="124">
        <v>3447</v>
      </c>
      <c r="I779" s="126">
        <v>3477</v>
      </c>
      <c r="J779" s="127">
        <f t="shared" si="1848"/>
        <v>5000</v>
      </c>
      <c r="K779" s="128">
        <f t="shared" si="1851"/>
        <v>7000</v>
      </c>
      <c r="L779" s="128">
        <f t="shared" ref="L779" si="1852">(IF(E779="SHORT",IF(I779="",0,H779-I779),IF(E779="LONG",IF(I779="",0,(I779-H779)))))*D779</f>
        <v>6000</v>
      </c>
      <c r="M779" s="128">
        <f t="shared" si="1849"/>
        <v>90</v>
      </c>
      <c r="N779" s="129">
        <f t="shared" si="1850"/>
        <v>18000</v>
      </c>
    </row>
    <row r="780" spans="1:14" s="79" customFormat="1" ht="14.25" customHeight="1">
      <c r="A780" s="103">
        <v>43472</v>
      </c>
      <c r="B780" s="104" t="s">
        <v>32</v>
      </c>
      <c r="C780" s="104" t="s">
        <v>53</v>
      </c>
      <c r="D780" s="105">
        <v>2500</v>
      </c>
      <c r="E780" s="104" t="s">
        <v>1</v>
      </c>
      <c r="F780" s="104">
        <v>206.5</v>
      </c>
      <c r="G780" s="104">
        <v>208</v>
      </c>
      <c r="H780" s="104"/>
      <c r="I780" s="106"/>
      <c r="J780" s="107">
        <f t="shared" si="1848"/>
        <v>3750</v>
      </c>
      <c r="K780" s="108"/>
      <c r="L780" s="108"/>
      <c r="M780" s="108">
        <f t="shared" si="1849"/>
        <v>1.5</v>
      </c>
      <c r="N780" s="109">
        <f t="shared" si="1850"/>
        <v>3750</v>
      </c>
    </row>
    <row r="781" spans="1:14" s="79" customFormat="1" ht="14.25" customHeight="1">
      <c r="A781" s="103">
        <v>43469</v>
      </c>
      <c r="B781" s="104" t="s">
        <v>31</v>
      </c>
      <c r="C781" s="104" t="s">
        <v>53</v>
      </c>
      <c r="D781" s="105">
        <v>200</v>
      </c>
      <c r="E781" s="104" t="s">
        <v>1</v>
      </c>
      <c r="F781" s="104">
        <v>3352</v>
      </c>
      <c r="G781" s="104">
        <v>3377</v>
      </c>
      <c r="H781" s="104">
        <v>3412</v>
      </c>
      <c r="I781" s="106"/>
      <c r="J781" s="107">
        <f t="shared" ref="J781:J782" si="1853">(IF(E781="SHORT",F781-G781,IF(E781="LONG",G781-F781)))*D781</f>
        <v>5000</v>
      </c>
      <c r="K781" s="108">
        <f t="shared" ref="K781" si="1854">(IF(E781="SHORT",IF(H781="",0,G781-H781),IF(E781="LONG",IF(H781="",0,H781-G781))))*D781</f>
        <v>7000</v>
      </c>
      <c r="L781" s="108"/>
      <c r="M781" s="108">
        <f t="shared" ref="M781:M782" si="1855">(K781+J781+L781)/D781</f>
        <v>60</v>
      </c>
      <c r="N781" s="109">
        <f t="shared" ref="N781:N782" si="1856">M781*D781</f>
        <v>12000</v>
      </c>
    </row>
    <row r="782" spans="1:14" s="79" customFormat="1" ht="14.25" customHeight="1">
      <c r="A782" s="103">
        <v>43469</v>
      </c>
      <c r="B782" s="104" t="s">
        <v>4</v>
      </c>
      <c r="C782" s="104" t="s">
        <v>56</v>
      </c>
      <c r="D782" s="105">
        <v>30</v>
      </c>
      <c r="E782" s="104" t="s">
        <v>2</v>
      </c>
      <c r="F782" s="104">
        <v>39365</v>
      </c>
      <c r="G782" s="104">
        <v>39265</v>
      </c>
      <c r="H782" s="104"/>
      <c r="I782" s="106"/>
      <c r="J782" s="107">
        <f t="shared" si="1853"/>
        <v>3000</v>
      </c>
      <c r="K782" s="108"/>
      <c r="L782" s="108"/>
      <c r="M782" s="108">
        <f t="shared" si="1855"/>
        <v>100</v>
      </c>
      <c r="N782" s="109">
        <f t="shared" si="1856"/>
        <v>3000</v>
      </c>
    </row>
    <row r="783" spans="1:14" s="87" customFormat="1" ht="14.25" customHeight="1">
      <c r="A783" s="103">
        <v>43468</v>
      </c>
      <c r="B783" s="104" t="s">
        <v>6</v>
      </c>
      <c r="C783" s="104" t="s">
        <v>55</v>
      </c>
      <c r="D783" s="105">
        <v>20000</v>
      </c>
      <c r="E783" s="104" t="s">
        <v>1</v>
      </c>
      <c r="F783" s="104">
        <v>138.4</v>
      </c>
      <c r="G783" s="104">
        <v>137.80000000000001</v>
      </c>
      <c r="H783" s="104"/>
      <c r="I783" s="106"/>
      <c r="J783" s="107">
        <f t="shared" ref="J783:J786" si="1857">(IF(E783="SHORT",F783-G783,IF(E783="LONG",G783-F783)))*D783</f>
        <v>-11999.999999999887</v>
      </c>
      <c r="K783" s="108"/>
      <c r="L783" s="108"/>
      <c r="M783" s="108">
        <f t="shared" ref="M783:M786" si="1858">(K783+J783+L783)/D783</f>
        <v>-0.59999999999999432</v>
      </c>
      <c r="N783" s="109">
        <f t="shared" ref="N783:N786" si="1859">M783*D783</f>
        <v>-11999.999999999887</v>
      </c>
    </row>
    <row r="784" spans="1:14" s="87" customFormat="1" ht="14.25" customHeight="1">
      <c r="A784" s="103">
        <v>43468</v>
      </c>
      <c r="B784" s="104" t="s">
        <v>3</v>
      </c>
      <c r="C784" s="104" t="s">
        <v>55</v>
      </c>
      <c r="D784" s="105">
        <v>2000</v>
      </c>
      <c r="E784" s="104" t="s">
        <v>1</v>
      </c>
      <c r="F784" s="104">
        <v>409.2</v>
      </c>
      <c r="G784" s="104">
        <v>405.2</v>
      </c>
      <c r="H784" s="104"/>
      <c r="I784" s="106"/>
      <c r="J784" s="107">
        <f t="shared" si="1857"/>
        <v>-8000</v>
      </c>
      <c r="K784" s="108"/>
      <c r="L784" s="108"/>
      <c r="M784" s="108">
        <f t="shared" si="1858"/>
        <v>-4</v>
      </c>
      <c r="N784" s="109">
        <f t="shared" si="1859"/>
        <v>-8000</v>
      </c>
    </row>
    <row r="785" spans="1:14" s="87" customFormat="1" ht="14.25" customHeight="1">
      <c r="A785" s="123">
        <v>43468</v>
      </c>
      <c r="B785" s="124" t="s">
        <v>31</v>
      </c>
      <c r="C785" s="124" t="s">
        <v>53</v>
      </c>
      <c r="D785" s="125">
        <v>200</v>
      </c>
      <c r="E785" s="124" t="s">
        <v>1</v>
      </c>
      <c r="F785" s="124">
        <v>3227</v>
      </c>
      <c r="G785" s="124">
        <v>3252</v>
      </c>
      <c r="H785" s="124">
        <v>3287</v>
      </c>
      <c r="I785" s="126">
        <v>3317</v>
      </c>
      <c r="J785" s="127">
        <f t="shared" si="1857"/>
        <v>5000</v>
      </c>
      <c r="K785" s="128">
        <f t="shared" ref="K785" si="1860">(IF(E785="SHORT",IF(H785="",0,G785-H785),IF(E785="LONG",IF(H785="",0,H785-G785))))*D785</f>
        <v>7000</v>
      </c>
      <c r="L785" s="128">
        <f t="shared" ref="L785" si="1861">(IF(E785="SHORT",IF(I785="",0,H785-I785),IF(E785="LONG",IF(I785="",0,(I785-H785)))))*D785</f>
        <v>6000</v>
      </c>
      <c r="M785" s="128">
        <f t="shared" si="1858"/>
        <v>90</v>
      </c>
      <c r="N785" s="129">
        <f t="shared" si="1859"/>
        <v>18000</v>
      </c>
    </row>
    <row r="786" spans="1:14" s="87" customFormat="1" ht="14.25" customHeight="1">
      <c r="A786" s="103">
        <v>43468</v>
      </c>
      <c r="B786" s="104" t="s">
        <v>32</v>
      </c>
      <c r="C786" s="104" t="s">
        <v>53</v>
      </c>
      <c r="D786" s="105">
        <v>2500</v>
      </c>
      <c r="E786" s="104" t="s">
        <v>1</v>
      </c>
      <c r="F786" s="104">
        <v>208.4</v>
      </c>
      <c r="G786" s="104">
        <v>206.4</v>
      </c>
      <c r="H786" s="104"/>
      <c r="I786" s="106"/>
      <c r="J786" s="107">
        <f t="shared" si="1857"/>
        <v>-5000</v>
      </c>
      <c r="K786" s="108"/>
      <c r="L786" s="108"/>
      <c r="M786" s="108">
        <f t="shared" si="1858"/>
        <v>-2</v>
      </c>
      <c r="N786" s="109">
        <f t="shared" si="1859"/>
        <v>-5000</v>
      </c>
    </row>
    <row r="787" spans="1:14" s="87" customFormat="1">
      <c r="A787" s="123">
        <v>43467</v>
      </c>
      <c r="B787" s="124" t="s">
        <v>4</v>
      </c>
      <c r="C787" s="124" t="s">
        <v>56</v>
      </c>
      <c r="D787" s="125">
        <v>30</v>
      </c>
      <c r="E787" s="124" t="s">
        <v>1</v>
      </c>
      <c r="F787" s="124">
        <v>38912</v>
      </c>
      <c r="G787" s="124">
        <v>39012</v>
      </c>
      <c r="H787" s="124">
        <v>39137</v>
      </c>
      <c r="I787" s="126">
        <v>39252</v>
      </c>
      <c r="J787" s="127">
        <f t="shared" ref="J787:J791" si="1862">(IF(E787="SHORT",F787-G787,IF(E787="LONG",G787-F787)))*D787</f>
        <v>3000</v>
      </c>
      <c r="K787" s="128">
        <f t="shared" ref="K787:K789" si="1863">(IF(E787="SHORT",IF(H787="",0,G787-H787),IF(E787="LONG",IF(H787="",0,H787-G787))))*D787</f>
        <v>3750</v>
      </c>
      <c r="L787" s="128">
        <f t="shared" ref="L787:L789" si="1864">(IF(E787="SHORT",IF(I787="",0,H787-I787),IF(E787="LONG",IF(I787="",0,(I787-H787)))))*D787</f>
        <v>3450</v>
      </c>
      <c r="M787" s="128">
        <f t="shared" ref="M787:M791" si="1865">(K787+J787+L787)/D787</f>
        <v>340</v>
      </c>
      <c r="N787" s="129">
        <f t="shared" ref="N787:N791" si="1866">M787*D787</f>
        <v>10200</v>
      </c>
    </row>
    <row r="788" spans="1:14" s="87" customFormat="1">
      <c r="A788" s="123">
        <v>43467</v>
      </c>
      <c r="B788" s="124" t="s">
        <v>32</v>
      </c>
      <c r="C788" s="124" t="s">
        <v>53</v>
      </c>
      <c r="D788" s="125">
        <v>2500</v>
      </c>
      <c r="E788" s="124" t="s">
        <v>2</v>
      </c>
      <c r="F788" s="124">
        <v>210.4</v>
      </c>
      <c r="G788" s="124">
        <v>208.9</v>
      </c>
      <c r="H788" s="124">
        <v>206.9</v>
      </c>
      <c r="I788" s="126">
        <v>205.15</v>
      </c>
      <c r="J788" s="127">
        <f t="shared" si="1862"/>
        <v>3750</v>
      </c>
      <c r="K788" s="128">
        <f t="shared" si="1863"/>
        <v>5000</v>
      </c>
      <c r="L788" s="128">
        <f t="shared" si="1864"/>
        <v>4375</v>
      </c>
      <c r="M788" s="128">
        <f t="shared" si="1865"/>
        <v>5.25</v>
      </c>
      <c r="N788" s="129">
        <f t="shared" si="1866"/>
        <v>13125</v>
      </c>
    </row>
    <row r="789" spans="1:14" s="79" customFormat="1" ht="14.25" customHeight="1">
      <c r="A789" s="123">
        <v>43467</v>
      </c>
      <c r="B789" s="124" t="s">
        <v>31</v>
      </c>
      <c r="C789" s="124" t="s">
        <v>53</v>
      </c>
      <c r="D789" s="125">
        <v>200</v>
      </c>
      <c r="E789" s="124" t="s">
        <v>1</v>
      </c>
      <c r="F789" s="124">
        <v>3157</v>
      </c>
      <c r="G789" s="124">
        <v>3182</v>
      </c>
      <c r="H789" s="124">
        <v>3217</v>
      </c>
      <c r="I789" s="126">
        <v>3247</v>
      </c>
      <c r="J789" s="127">
        <f t="shared" si="1862"/>
        <v>5000</v>
      </c>
      <c r="K789" s="128">
        <f t="shared" si="1863"/>
        <v>7000</v>
      </c>
      <c r="L789" s="128">
        <f t="shared" si="1864"/>
        <v>6000</v>
      </c>
      <c r="M789" s="128">
        <f t="shared" si="1865"/>
        <v>90</v>
      </c>
      <c r="N789" s="129">
        <f t="shared" si="1866"/>
        <v>18000</v>
      </c>
    </row>
    <row r="790" spans="1:14" s="87" customFormat="1" ht="14.25" customHeight="1">
      <c r="A790" s="103">
        <v>43467</v>
      </c>
      <c r="B790" s="104" t="s">
        <v>48</v>
      </c>
      <c r="C790" s="104" t="s">
        <v>55</v>
      </c>
      <c r="D790" s="105">
        <v>500</v>
      </c>
      <c r="E790" s="104" t="s">
        <v>2</v>
      </c>
      <c r="F790" s="104">
        <v>740</v>
      </c>
      <c r="G790" s="104">
        <v>747</v>
      </c>
      <c r="H790" s="104"/>
      <c r="I790" s="106"/>
      <c r="J790" s="107">
        <f t="shared" si="1862"/>
        <v>-3500</v>
      </c>
      <c r="K790" s="108"/>
      <c r="L790" s="108"/>
      <c r="M790" s="108">
        <f t="shared" si="1865"/>
        <v>-7</v>
      </c>
      <c r="N790" s="109">
        <f t="shared" si="1866"/>
        <v>-3500</v>
      </c>
    </row>
    <row r="791" spans="1:14" s="87" customFormat="1" ht="14.25" customHeight="1">
      <c r="A791" s="103">
        <v>43467</v>
      </c>
      <c r="B791" s="104" t="s">
        <v>3</v>
      </c>
      <c r="C791" s="104" t="s">
        <v>55</v>
      </c>
      <c r="D791" s="105">
        <v>2000</v>
      </c>
      <c r="E791" s="104" t="s">
        <v>2</v>
      </c>
      <c r="F791" s="104">
        <v>409.7</v>
      </c>
      <c r="G791" s="104">
        <v>406.7</v>
      </c>
      <c r="H791" s="104"/>
      <c r="I791" s="106"/>
      <c r="J791" s="107">
        <f t="shared" si="1862"/>
        <v>6000</v>
      </c>
      <c r="K791" s="108"/>
      <c r="L791" s="108"/>
      <c r="M791" s="108">
        <f t="shared" si="1865"/>
        <v>3</v>
      </c>
      <c r="N791" s="109">
        <f t="shared" si="1866"/>
        <v>6000</v>
      </c>
    </row>
    <row r="792" spans="1:14" s="79" customFormat="1" ht="14.25" customHeight="1">
      <c r="A792" s="110"/>
      <c r="B792" s="111"/>
      <c r="C792" s="111"/>
      <c r="D792" s="112"/>
      <c r="E792" s="111"/>
      <c r="F792" s="111"/>
      <c r="G792" s="111"/>
      <c r="H792" s="111"/>
      <c r="I792" s="130" t="s">
        <v>97</v>
      </c>
      <c r="J792" s="131">
        <f>SUM(J711:J791)</f>
        <v>188320.00000000067</v>
      </c>
      <c r="K792" s="131"/>
      <c r="L792" s="131"/>
      <c r="M792" s="131" t="s">
        <v>22</v>
      </c>
      <c r="N792" s="131">
        <f>SUM(N711:N791)</f>
        <v>415019.99999999983</v>
      </c>
    </row>
    <row r="793" spans="1:14" s="87" customFormat="1" ht="14.25" customHeight="1">
      <c r="A793" s="103"/>
      <c r="B793" s="104"/>
      <c r="C793" s="104"/>
      <c r="D793" s="105"/>
      <c r="E793" s="104"/>
      <c r="F793" s="104"/>
      <c r="G793" s="104"/>
      <c r="H793" s="104"/>
      <c r="I793" s="106"/>
      <c r="J793" s="107"/>
      <c r="K793" s="108"/>
      <c r="L793" s="108"/>
      <c r="M793" s="108"/>
      <c r="N793" s="109"/>
    </row>
    <row r="794" spans="1:14" s="87" customFormat="1" ht="14.25" customHeight="1">
      <c r="A794" s="110"/>
      <c r="B794" s="111"/>
      <c r="C794" s="111"/>
      <c r="D794" s="112"/>
      <c r="E794" s="111"/>
      <c r="F794" s="111"/>
      <c r="G794" s="132">
        <v>43435</v>
      </c>
      <c r="H794" s="111"/>
      <c r="I794" s="113"/>
      <c r="J794" s="114"/>
      <c r="K794" s="115"/>
      <c r="L794" s="115"/>
      <c r="M794" s="115"/>
      <c r="N794" s="116"/>
    </row>
    <row r="795" spans="1:14" s="87" customFormat="1" ht="14.25" customHeight="1">
      <c r="A795" s="103"/>
      <c r="B795" s="104"/>
      <c r="C795" s="104"/>
      <c r="D795" s="105"/>
      <c r="E795" s="104"/>
      <c r="F795" s="104"/>
      <c r="G795" s="104"/>
      <c r="H795" s="104"/>
      <c r="I795" s="106"/>
      <c r="J795" s="107"/>
      <c r="K795" s="108"/>
      <c r="L795" s="108"/>
      <c r="M795" s="108"/>
      <c r="N795" s="109"/>
    </row>
    <row r="796" spans="1:14" s="87" customFormat="1" ht="14.25" customHeight="1">
      <c r="A796" s="103">
        <v>43465</v>
      </c>
      <c r="B796" s="104" t="s">
        <v>31</v>
      </c>
      <c r="C796" s="104" t="s">
        <v>53</v>
      </c>
      <c r="D796" s="105">
        <v>200</v>
      </c>
      <c r="E796" s="104" t="s">
        <v>2</v>
      </c>
      <c r="F796" s="104">
        <v>3219</v>
      </c>
      <c r="G796" s="104">
        <v>3249</v>
      </c>
      <c r="H796" s="104"/>
      <c r="I796" s="106"/>
      <c r="J796" s="107">
        <f t="shared" ref="J796:J798" si="1867">(IF(E796="SHORT",F796-G796,IF(E796="LONG",G796-F796)))*D796</f>
        <v>-6000</v>
      </c>
      <c r="K796" s="108"/>
      <c r="L796" s="108"/>
      <c r="M796" s="108">
        <f t="shared" ref="M796:M798" si="1868">(K796+J796+L796)/D796</f>
        <v>-30</v>
      </c>
      <c r="N796" s="109">
        <f t="shared" ref="N796:N797" si="1869">M796*D796</f>
        <v>-6000</v>
      </c>
    </row>
    <row r="797" spans="1:14" s="87" customFormat="1" ht="14.25" customHeight="1">
      <c r="A797" s="103">
        <v>43465</v>
      </c>
      <c r="B797" s="104" t="s">
        <v>4</v>
      </c>
      <c r="C797" s="104" t="s">
        <v>56</v>
      </c>
      <c r="D797" s="105">
        <v>30</v>
      </c>
      <c r="E797" s="104" t="s">
        <v>2</v>
      </c>
      <c r="F797" s="104">
        <v>38765</v>
      </c>
      <c r="G797" s="104">
        <v>38665</v>
      </c>
      <c r="H797" s="104"/>
      <c r="I797" s="106"/>
      <c r="J797" s="107">
        <f t="shared" si="1867"/>
        <v>3000</v>
      </c>
      <c r="K797" s="108"/>
      <c r="L797" s="108"/>
      <c r="M797" s="108">
        <f t="shared" si="1868"/>
        <v>100</v>
      </c>
      <c r="N797" s="109">
        <f t="shared" si="1869"/>
        <v>3000</v>
      </c>
    </row>
    <row r="798" spans="1:14" s="87" customFormat="1" ht="14.25" customHeight="1">
      <c r="A798" s="103">
        <v>43465</v>
      </c>
      <c r="B798" s="104" t="s">
        <v>5</v>
      </c>
      <c r="C798" s="104" t="s">
        <v>55</v>
      </c>
      <c r="D798" s="105">
        <v>10000</v>
      </c>
      <c r="E798" s="104" t="s">
        <v>2</v>
      </c>
      <c r="F798" s="104">
        <v>174.85</v>
      </c>
      <c r="G798" s="104">
        <v>174.3</v>
      </c>
      <c r="H798" s="104">
        <v>173.6</v>
      </c>
      <c r="I798" s="106"/>
      <c r="J798" s="107">
        <f t="shared" si="1867"/>
        <v>5499.999999999829</v>
      </c>
      <c r="K798" s="108">
        <f t="shared" ref="K798" si="1870">(IF(E798="SHORT",IF(H798="",0,G798-H798),IF(E798="LONG",IF(H798="",0,H798-G798))))*D798</f>
        <v>7000.000000000171</v>
      </c>
      <c r="L798" s="108"/>
      <c r="M798" s="108">
        <f t="shared" si="1868"/>
        <v>1.25</v>
      </c>
      <c r="N798" s="109">
        <f>M798*D798</f>
        <v>12500</v>
      </c>
    </row>
    <row r="799" spans="1:14" s="79" customFormat="1" ht="14.25" customHeight="1">
      <c r="A799" s="123">
        <v>43462</v>
      </c>
      <c r="B799" s="124" t="s">
        <v>5</v>
      </c>
      <c r="C799" s="124" t="s">
        <v>55</v>
      </c>
      <c r="D799" s="125">
        <v>10000</v>
      </c>
      <c r="E799" s="124" t="s">
        <v>2</v>
      </c>
      <c r="F799" s="124">
        <v>179</v>
      </c>
      <c r="G799" s="124">
        <v>178.45</v>
      </c>
      <c r="H799" s="124">
        <v>177.75</v>
      </c>
      <c r="I799" s="126">
        <v>177.15</v>
      </c>
      <c r="J799" s="127">
        <f t="shared" ref="J799:J803" si="1871">(IF(E799="SHORT",F799-G799,IF(E799="LONG",G799-F799)))*D799</f>
        <v>5500.0000000001137</v>
      </c>
      <c r="K799" s="128">
        <f t="shared" ref="K799:K802" si="1872">(IF(E799="SHORT",IF(H799="",0,G799-H799),IF(E799="LONG",IF(H799="",0,H799-G799))))*D799</f>
        <v>6999.9999999998863</v>
      </c>
      <c r="L799" s="128">
        <f t="shared" ref="L799:L802" si="1873">(IF(E799="SHORT",IF(I799="",0,H799-I799),IF(E799="LONG",IF(I799="",0,(I799-H799)))))*D799</f>
        <v>5999.9999999999436</v>
      </c>
      <c r="M799" s="128">
        <f t="shared" ref="M799:M803" si="1874">(K799+J799+L799)/D799</f>
        <v>1.8499999999999941</v>
      </c>
      <c r="N799" s="129">
        <f t="shared" ref="N799:N803" si="1875">M799*D799</f>
        <v>18499.999999999942</v>
      </c>
    </row>
    <row r="800" spans="1:14" s="87" customFormat="1" ht="14.25" customHeight="1">
      <c r="A800" s="103">
        <v>43462</v>
      </c>
      <c r="B800" s="104" t="s">
        <v>3</v>
      </c>
      <c r="C800" s="104" t="s">
        <v>55</v>
      </c>
      <c r="D800" s="105">
        <v>2000</v>
      </c>
      <c r="E800" s="104" t="s">
        <v>1</v>
      </c>
      <c r="F800" s="104">
        <v>419.9</v>
      </c>
      <c r="G800" s="104">
        <v>422.9</v>
      </c>
      <c r="H800" s="104"/>
      <c r="I800" s="106"/>
      <c r="J800" s="107">
        <f t="shared" si="1871"/>
        <v>6000</v>
      </c>
      <c r="K800" s="108"/>
      <c r="L800" s="108"/>
      <c r="M800" s="108">
        <f t="shared" si="1874"/>
        <v>3</v>
      </c>
      <c r="N800" s="109">
        <f t="shared" si="1875"/>
        <v>6000</v>
      </c>
    </row>
    <row r="801" spans="1:14" s="79" customFormat="1" ht="14.25" customHeight="1">
      <c r="A801" s="103">
        <v>43462</v>
      </c>
      <c r="B801" s="104" t="s">
        <v>31</v>
      </c>
      <c r="C801" s="104" t="s">
        <v>53</v>
      </c>
      <c r="D801" s="105">
        <v>200</v>
      </c>
      <c r="E801" s="104" t="s">
        <v>2</v>
      </c>
      <c r="F801" s="104">
        <v>3170</v>
      </c>
      <c r="G801" s="104">
        <v>3145</v>
      </c>
      <c r="H801" s="104"/>
      <c r="I801" s="106"/>
      <c r="J801" s="107">
        <f t="shared" si="1871"/>
        <v>5000</v>
      </c>
      <c r="K801" s="108"/>
      <c r="L801" s="108"/>
      <c r="M801" s="108">
        <f t="shared" si="1874"/>
        <v>25</v>
      </c>
      <c r="N801" s="109">
        <f>M801*D801</f>
        <v>5000</v>
      </c>
    </row>
    <row r="802" spans="1:14" s="87" customFormat="1" ht="14.25" customHeight="1">
      <c r="A802" s="123">
        <v>43462</v>
      </c>
      <c r="B802" s="124" t="s">
        <v>32</v>
      </c>
      <c r="C802" s="124" t="s">
        <v>53</v>
      </c>
      <c r="D802" s="125">
        <v>2500</v>
      </c>
      <c r="E802" s="124" t="s">
        <v>2</v>
      </c>
      <c r="F802" s="124">
        <v>242.3</v>
      </c>
      <c r="G802" s="124">
        <v>240.3</v>
      </c>
      <c r="H802" s="124">
        <v>237.9</v>
      </c>
      <c r="I802" s="126">
        <v>235.7</v>
      </c>
      <c r="J802" s="127">
        <f t="shared" si="1871"/>
        <v>5000</v>
      </c>
      <c r="K802" s="128">
        <f t="shared" si="1872"/>
        <v>6000.0000000000146</v>
      </c>
      <c r="L802" s="128">
        <f t="shared" si="1873"/>
        <v>5500.0000000000427</v>
      </c>
      <c r="M802" s="128">
        <f t="shared" si="1874"/>
        <v>6.6000000000000236</v>
      </c>
      <c r="N802" s="129">
        <f t="shared" si="1875"/>
        <v>16500.000000000058</v>
      </c>
    </row>
    <row r="803" spans="1:14" s="87" customFormat="1" ht="14.25" customHeight="1">
      <c r="A803" s="103">
        <v>43462</v>
      </c>
      <c r="B803" s="104" t="s">
        <v>31</v>
      </c>
      <c r="C803" s="104" t="s">
        <v>53</v>
      </c>
      <c r="D803" s="105">
        <v>200</v>
      </c>
      <c r="E803" s="104" t="s">
        <v>1</v>
      </c>
      <c r="F803" s="104">
        <v>3220</v>
      </c>
      <c r="G803" s="104">
        <v>3190</v>
      </c>
      <c r="H803" s="104"/>
      <c r="I803" s="106"/>
      <c r="J803" s="107">
        <f t="shared" si="1871"/>
        <v>-6000</v>
      </c>
      <c r="K803" s="108"/>
      <c r="L803" s="108"/>
      <c r="M803" s="108">
        <f t="shared" si="1874"/>
        <v>-30</v>
      </c>
      <c r="N803" s="109">
        <f t="shared" si="1875"/>
        <v>-6000</v>
      </c>
    </row>
    <row r="804" spans="1:14" s="87" customFormat="1" ht="14.25" customHeight="1">
      <c r="A804" s="103">
        <v>43461</v>
      </c>
      <c r="B804" s="104" t="s">
        <v>3</v>
      </c>
      <c r="C804" s="104" t="s">
        <v>55</v>
      </c>
      <c r="D804" s="105">
        <v>2000</v>
      </c>
      <c r="E804" s="104" t="s">
        <v>2</v>
      </c>
      <c r="F804" s="104">
        <v>420.4</v>
      </c>
      <c r="G804" s="104">
        <v>417.4</v>
      </c>
      <c r="H804" s="104"/>
      <c r="I804" s="106"/>
      <c r="J804" s="107">
        <f t="shared" ref="J804:J810" si="1876">(IF(E804="SHORT",F804-G804,IF(E804="LONG",G804-F804)))*D804</f>
        <v>6000</v>
      </c>
      <c r="K804" s="108"/>
      <c r="L804" s="108"/>
      <c r="M804" s="108">
        <f t="shared" ref="M804:M810" si="1877">(K804+J804+L804)/D804</f>
        <v>3</v>
      </c>
      <c r="N804" s="109">
        <f t="shared" ref="N804:N810" si="1878">M804*D804</f>
        <v>6000</v>
      </c>
    </row>
    <row r="805" spans="1:14" s="87" customFormat="1" ht="14.25" customHeight="1">
      <c r="A805" s="103">
        <v>43461</v>
      </c>
      <c r="B805" s="104" t="s">
        <v>5</v>
      </c>
      <c r="C805" s="104" t="s">
        <v>55</v>
      </c>
      <c r="D805" s="105">
        <v>10000</v>
      </c>
      <c r="E805" s="104" t="s">
        <v>2</v>
      </c>
      <c r="F805" s="104">
        <v>178</v>
      </c>
      <c r="G805" s="104">
        <v>177.45</v>
      </c>
      <c r="H805" s="104"/>
      <c r="I805" s="106"/>
      <c r="J805" s="107">
        <f t="shared" si="1876"/>
        <v>5500.0000000001137</v>
      </c>
      <c r="K805" s="108"/>
      <c r="L805" s="108"/>
      <c r="M805" s="108">
        <f t="shared" si="1877"/>
        <v>0.55000000000001137</v>
      </c>
      <c r="N805" s="109">
        <f t="shared" si="1878"/>
        <v>5500.0000000001137</v>
      </c>
    </row>
    <row r="806" spans="1:14" s="87" customFormat="1" ht="14.25" customHeight="1">
      <c r="A806" s="103">
        <v>43461</v>
      </c>
      <c r="B806" s="104" t="s">
        <v>48</v>
      </c>
      <c r="C806" s="104" t="s">
        <v>55</v>
      </c>
      <c r="D806" s="105">
        <v>500</v>
      </c>
      <c r="E806" s="104" t="s">
        <v>2</v>
      </c>
      <c r="F806" s="104">
        <v>749.65</v>
      </c>
      <c r="G806" s="104">
        <v>745.5</v>
      </c>
      <c r="H806" s="104"/>
      <c r="I806" s="106"/>
      <c r="J806" s="107">
        <f t="shared" si="1876"/>
        <v>2074.9999999999886</v>
      </c>
      <c r="K806" s="108"/>
      <c r="L806" s="108"/>
      <c r="M806" s="108">
        <f t="shared" si="1877"/>
        <v>4.1499999999999773</v>
      </c>
      <c r="N806" s="109">
        <f t="shared" si="1878"/>
        <v>2074.9999999999886</v>
      </c>
    </row>
    <row r="807" spans="1:14" s="79" customFormat="1" ht="14.25" customHeight="1">
      <c r="A807" s="103">
        <v>43461</v>
      </c>
      <c r="B807" s="104" t="s">
        <v>0</v>
      </c>
      <c r="C807" s="104" t="s">
        <v>56</v>
      </c>
      <c r="D807" s="105">
        <v>100</v>
      </c>
      <c r="E807" s="104" t="s">
        <v>1</v>
      </c>
      <c r="F807" s="104">
        <v>31620</v>
      </c>
      <c r="G807" s="104">
        <v>31685</v>
      </c>
      <c r="H807" s="104">
        <v>31765</v>
      </c>
      <c r="I807" s="106"/>
      <c r="J807" s="107">
        <f t="shared" si="1876"/>
        <v>6500</v>
      </c>
      <c r="K807" s="108">
        <f t="shared" ref="K807:K809" si="1879">(IF(E807="SHORT",IF(H807="",0,G807-H807),IF(E807="LONG",IF(H807="",0,H807-G807))))*D807</f>
        <v>8000</v>
      </c>
      <c r="L807" s="108"/>
      <c r="M807" s="108">
        <f t="shared" si="1877"/>
        <v>145</v>
      </c>
      <c r="N807" s="109">
        <f t="shared" si="1878"/>
        <v>14500</v>
      </c>
    </row>
    <row r="808" spans="1:14" s="79" customFormat="1" ht="14.25" customHeight="1">
      <c r="A808" s="103">
        <v>43461</v>
      </c>
      <c r="B808" s="104" t="s">
        <v>4</v>
      </c>
      <c r="C808" s="104" t="s">
        <v>56</v>
      </c>
      <c r="D808" s="105">
        <v>30</v>
      </c>
      <c r="E808" s="104" t="s">
        <v>2</v>
      </c>
      <c r="F808" s="104">
        <v>38200</v>
      </c>
      <c r="G808" s="104">
        <v>38100</v>
      </c>
      <c r="H808" s="104"/>
      <c r="I808" s="106"/>
      <c r="J808" s="107">
        <f t="shared" si="1876"/>
        <v>3000</v>
      </c>
      <c r="K808" s="108"/>
      <c r="L808" s="108"/>
      <c r="M808" s="108">
        <f t="shared" si="1877"/>
        <v>100</v>
      </c>
      <c r="N808" s="109">
        <f t="shared" si="1878"/>
        <v>3000</v>
      </c>
    </row>
    <row r="809" spans="1:14" s="87" customFormat="1" ht="14.25" customHeight="1">
      <c r="A809" s="123">
        <v>43461</v>
      </c>
      <c r="B809" s="124" t="s">
        <v>31</v>
      </c>
      <c r="C809" s="124" t="s">
        <v>53</v>
      </c>
      <c r="D809" s="125">
        <v>200</v>
      </c>
      <c r="E809" s="124" t="s">
        <v>2</v>
      </c>
      <c r="F809" s="124">
        <v>3245</v>
      </c>
      <c r="G809" s="124">
        <v>3220</v>
      </c>
      <c r="H809" s="124">
        <v>3185</v>
      </c>
      <c r="I809" s="126">
        <v>3155</v>
      </c>
      <c r="J809" s="127">
        <f t="shared" si="1876"/>
        <v>5000</v>
      </c>
      <c r="K809" s="128">
        <f t="shared" si="1879"/>
        <v>7000</v>
      </c>
      <c r="L809" s="128">
        <f t="shared" ref="L809" si="1880">(IF(E809="SHORT",IF(I809="",0,H809-I809),IF(E809="LONG",IF(I809="",0,(I809-H809)))))*D809</f>
        <v>6000</v>
      </c>
      <c r="M809" s="128">
        <f t="shared" si="1877"/>
        <v>90</v>
      </c>
      <c r="N809" s="129">
        <f t="shared" si="1878"/>
        <v>18000</v>
      </c>
    </row>
    <row r="810" spans="1:14" s="79" customFormat="1" ht="14.25" customHeight="1">
      <c r="A810" s="103">
        <v>43461</v>
      </c>
      <c r="B810" s="104" t="s">
        <v>32</v>
      </c>
      <c r="C810" s="104" t="s">
        <v>53</v>
      </c>
      <c r="D810" s="105">
        <v>2500</v>
      </c>
      <c r="E810" s="104" t="s">
        <v>2</v>
      </c>
      <c r="F810" s="104">
        <v>240.15</v>
      </c>
      <c r="G810" s="104">
        <v>238.15</v>
      </c>
      <c r="H810" s="104"/>
      <c r="I810" s="106"/>
      <c r="J810" s="107">
        <f t="shared" si="1876"/>
        <v>5000</v>
      </c>
      <c r="K810" s="108"/>
      <c r="L810" s="108"/>
      <c r="M810" s="108">
        <f t="shared" si="1877"/>
        <v>2</v>
      </c>
      <c r="N810" s="109">
        <f t="shared" si="1878"/>
        <v>5000</v>
      </c>
    </row>
    <row r="811" spans="1:14" s="87" customFormat="1" ht="14.25" customHeight="1">
      <c r="A811" s="123">
        <v>43460</v>
      </c>
      <c r="B811" s="124" t="s">
        <v>31</v>
      </c>
      <c r="C811" s="124" t="s">
        <v>53</v>
      </c>
      <c r="D811" s="125">
        <v>200</v>
      </c>
      <c r="E811" s="124" t="s">
        <v>1</v>
      </c>
      <c r="F811" s="124">
        <v>3038</v>
      </c>
      <c r="G811" s="124">
        <v>3063</v>
      </c>
      <c r="H811" s="124">
        <v>3098</v>
      </c>
      <c r="I811" s="126">
        <v>3128</v>
      </c>
      <c r="J811" s="127">
        <f t="shared" ref="J811:J816" si="1881">(IF(E811="SHORT",F811-G811,IF(E811="LONG",G811-F811)))*D811</f>
        <v>5000</v>
      </c>
      <c r="K811" s="128">
        <f t="shared" ref="K811:K814" si="1882">(IF(E811="SHORT",IF(H811="",0,G811-H811),IF(E811="LONG",IF(H811="",0,H811-G811))))*D811</f>
        <v>7000</v>
      </c>
      <c r="L811" s="128">
        <f t="shared" ref="L811" si="1883">(IF(E811="SHORT",IF(I811="",0,H811-I811),IF(E811="LONG",IF(I811="",0,(I811-H811)))))*D811</f>
        <v>6000</v>
      </c>
      <c r="M811" s="128">
        <f t="shared" ref="M811:M816" si="1884">(K811+J811+L811)/D811</f>
        <v>90</v>
      </c>
      <c r="N811" s="129">
        <f t="shared" ref="N811:N816" si="1885">M811*D811</f>
        <v>18000</v>
      </c>
    </row>
    <row r="812" spans="1:14" s="87" customFormat="1" ht="14.25" customHeight="1">
      <c r="A812" s="103">
        <v>43460</v>
      </c>
      <c r="B812" s="104" t="s">
        <v>6</v>
      </c>
      <c r="C812" s="104" t="s">
        <v>55</v>
      </c>
      <c r="D812" s="105">
        <v>10000</v>
      </c>
      <c r="E812" s="104" t="s">
        <v>1</v>
      </c>
      <c r="F812" s="104">
        <v>139.15</v>
      </c>
      <c r="G812" s="104">
        <v>139.69999999999999</v>
      </c>
      <c r="H812" s="104"/>
      <c r="I812" s="106"/>
      <c r="J812" s="107">
        <f t="shared" si="1881"/>
        <v>5499.999999999829</v>
      </c>
      <c r="K812" s="108"/>
      <c r="L812" s="108"/>
      <c r="M812" s="108">
        <f t="shared" si="1884"/>
        <v>0.54999999999998295</v>
      </c>
      <c r="N812" s="109">
        <f t="shared" si="1885"/>
        <v>5499.999999999829</v>
      </c>
    </row>
    <row r="813" spans="1:14" s="87" customFormat="1" ht="14.25" customHeight="1">
      <c r="A813" s="103">
        <v>43460</v>
      </c>
      <c r="B813" s="104" t="s">
        <v>48</v>
      </c>
      <c r="C813" s="104" t="s">
        <v>55</v>
      </c>
      <c r="D813" s="105">
        <v>500</v>
      </c>
      <c r="E813" s="104" t="s">
        <v>1</v>
      </c>
      <c r="F813" s="104">
        <v>747.25</v>
      </c>
      <c r="G813" s="104">
        <v>753.25</v>
      </c>
      <c r="H813" s="104"/>
      <c r="I813" s="106"/>
      <c r="J813" s="107">
        <f t="shared" si="1881"/>
        <v>3000</v>
      </c>
      <c r="K813" s="108"/>
      <c r="L813" s="108"/>
      <c r="M813" s="108">
        <f t="shared" si="1884"/>
        <v>6</v>
      </c>
      <c r="N813" s="109">
        <f t="shared" si="1885"/>
        <v>3000</v>
      </c>
    </row>
    <row r="814" spans="1:14" s="87" customFormat="1" ht="14.25" customHeight="1">
      <c r="A814" s="103">
        <v>43460</v>
      </c>
      <c r="B814" s="104" t="s">
        <v>3</v>
      </c>
      <c r="C814" s="104" t="s">
        <v>55</v>
      </c>
      <c r="D814" s="105">
        <v>2000</v>
      </c>
      <c r="E814" s="104" t="s">
        <v>1</v>
      </c>
      <c r="F814" s="104">
        <v>416.35</v>
      </c>
      <c r="G814" s="104">
        <v>419.35</v>
      </c>
      <c r="H814" s="104">
        <v>423.35</v>
      </c>
      <c r="I814" s="106"/>
      <c r="J814" s="107">
        <f t="shared" si="1881"/>
        <v>6000</v>
      </c>
      <c r="K814" s="108">
        <f t="shared" si="1882"/>
        <v>8000</v>
      </c>
      <c r="L814" s="108"/>
      <c r="M814" s="108">
        <f t="shared" si="1884"/>
        <v>7</v>
      </c>
      <c r="N814" s="109">
        <f t="shared" si="1885"/>
        <v>14000</v>
      </c>
    </row>
    <row r="815" spans="1:14" s="87" customFormat="1" ht="14.25" customHeight="1">
      <c r="A815" s="103">
        <v>43460</v>
      </c>
      <c r="B815" s="104" t="s">
        <v>49</v>
      </c>
      <c r="C815" s="104" t="s">
        <v>55</v>
      </c>
      <c r="D815" s="105">
        <v>10000</v>
      </c>
      <c r="E815" s="104" t="s">
        <v>1</v>
      </c>
      <c r="F815" s="104">
        <v>131.55000000000001</v>
      </c>
      <c r="G815" s="104">
        <v>132.1</v>
      </c>
      <c r="H815" s="104"/>
      <c r="I815" s="106"/>
      <c r="J815" s="107">
        <f t="shared" si="1881"/>
        <v>5499.999999999829</v>
      </c>
      <c r="K815" s="108"/>
      <c r="L815" s="108"/>
      <c r="M815" s="108">
        <f t="shared" si="1884"/>
        <v>0.54999999999998295</v>
      </c>
      <c r="N815" s="109">
        <f t="shared" si="1885"/>
        <v>5499.999999999829</v>
      </c>
    </row>
    <row r="816" spans="1:14" s="87" customFormat="1" ht="14.25" customHeight="1">
      <c r="A816" s="103">
        <v>43460</v>
      </c>
      <c r="B816" s="104" t="s">
        <v>5</v>
      </c>
      <c r="C816" s="104" t="s">
        <v>55</v>
      </c>
      <c r="D816" s="105">
        <v>10000</v>
      </c>
      <c r="E816" s="104" t="s">
        <v>2</v>
      </c>
      <c r="F816" s="104">
        <v>176.65</v>
      </c>
      <c r="G816" s="104">
        <v>177.25</v>
      </c>
      <c r="H816" s="104"/>
      <c r="I816" s="106"/>
      <c r="J816" s="107">
        <f t="shared" si="1881"/>
        <v>-5999.9999999999436</v>
      </c>
      <c r="K816" s="108"/>
      <c r="L816" s="108"/>
      <c r="M816" s="108">
        <f t="shared" si="1884"/>
        <v>-0.59999999999999432</v>
      </c>
      <c r="N816" s="109">
        <f t="shared" si="1885"/>
        <v>-5999.9999999999436</v>
      </c>
    </row>
    <row r="817" spans="1:14" s="87" customFormat="1" ht="14.25" customHeight="1">
      <c r="A817" s="123">
        <v>43458</v>
      </c>
      <c r="B817" s="124" t="s">
        <v>32</v>
      </c>
      <c r="C817" s="124" t="s">
        <v>53</v>
      </c>
      <c r="D817" s="125">
        <v>2500</v>
      </c>
      <c r="E817" s="124" t="s">
        <v>2</v>
      </c>
      <c r="F817" s="124">
        <v>264.75</v>
      </c>
      <c r="G817" s="124">
        <v>262.75</v>
      </c>
      <c r="H817" s="124">
        <v>260.05</v>
      </c>
      <c r="I817" s="126">
        <v>257.75</v>
      </c>
      <c r="J817" s="127">
        <f t="shared" ref="J817:J821" si="1886">(IF(E817="SHORT",F817-G817,IF(E817="LONG",G817-F817)))*D817</f>
        <v>5000</v>
      </c>
      <c r="K817" s="128">
        <f t="shared" ref="K817:K820" si="1887">(IF(E817="SHORT",IF(H817="",0,G817-H817),IF(E817="LONG",IF(H817="",0,H817-G817))))*D817</f>
        <v>6749.9999999999718</v>
      </c>
      <c r="L817" s="128">
        <f t="shared" ref="L817:L820" si="1888">(IF(E817="SHORT",IF(I817="",0,H817-I817),IF(E817="LONG",IF(I817="",0,(I817-H817)))))*D817</f>
        <v>5750.0000000000282</v>
      </c>
      <c r="M817" s="128">
        <f t="shared" ref="M817:M821" si="1889">(K817+J817+L817)/D817</f>
        <v>7</v>
      </c>
      <c r="N817" s="129">
        <f t="shared" ref="N817:N821" si="1890">M817*D817</f>
        <v>17500</v>
      </c>
    </row>
    <row r="818" spans="1:14" s="87" customFormat="1" ht="14.25" customHeight="1">
      <c r="A818" s="123">
        <v>43458</v>
      </c>
      <c r="B818" s="124" t="s">
        <v>31</v>
      </c>
      <c r="C818" s="124" t="s">
        <v>53</v>
      </c>
      <c r="D818" s="125">
        <v>200</v>
      </c>
      <c r="E818" s="124" t="s">
        <v>2</v>
      </c>
      <c r="F818" s="124">
        <v>3235</v>
      </c>
      <c r="G818" s="124">
        <v>3210</v>
      </c>
      <c r="H818" s="124">
        <v>3175</v>
      </c>
      <c r="I818" s="126">
        <v>3145</v>
      </c>
      <c r="J818" s="127">
        <f t="shared" si="1886"/>
        <v>5000</v>
      </c>
      <c r="K818" s="128">
        <f t="shared" si="1887"/>
        <v>7000</v>
      </c>
      <c r="L818" s="128">
        <f t="shared" si="1888"/>
        <v>6000</v>
      </c>
      <c r="M818" s="128">
        <f t="shared" si="1889"/>
        <v>90</v>
      </c>
      <c r="N818" s="129">
        <f t="shared" si="1890"/>
        <v>18000</v>
      </c>
    </row>
    <row r="819" spans="1:14" s="87" customFormat="1" ht="14.25" customHeight="1">
      <c r="A819" s="103">
        <v>43458</v>
      </c>
      <c r="B819" s="104" t="s">
        <v>48</v>
      </c>
      <c r="C819" s="104" t="s">
        <v>55</v>
      </c>
      <c r="D819" s="105">
        <v>500</v>
      </c>
      <c r="E819" s="104" t="s">
        <v>2</v>
      </c>
      <c r="F819" s="104">
        <v>762.2</v>
      </c>
      <c r="G819" s="104">
        <v>756.2</v>
      </c>
      <c r="H819" s="104"/>
      <c r="I819" s="106"/>
      <c r="J819" s="107">
        <f t="shared" si="1886"/>
        <v>3000</v>
      </c>
      <c r="K819" s="108"/>
      <c r="L819" s="108"/>
      <c r="M819" s="108">
        <f t="shared" si="1889"/>
        <v>6</v>
      </c>
      <c r="N819" s="109">
        <f t="shared" si="1890"/>
        <v>3000</v>
      </c>
    </row>
    <row r="820" spans="1:14" s="87" customFormat="1" ht="14.25" customHeight="1">
      <c r="A820" s="123">
        <v>43458</v>
      </c>
      <c r="B820" s="124" t="s">
        <v>5</v>
      </c>
      <c r="C820" s="124" t="s">
        <v>55</v>
      </c>
      <c r="D820" s="125">
        <v>10000</v>
      </c>
      <c r="E820" s="124" t="s">
        <v>2</v>
      </c>
      <c r="F820" s="124">
        <v>177.9</v>
      </c>
      <c r="G820" s="124">
        <v>177.35</v>
      </c>
      <c r="H820" s="124">
        <v>176.75</v>
      </c>
      <c r="I820" s="126">
        <v>176.05</v>
      </c>
      <c r="J820" s="127">
        <f t="shared" si="1886"/>
        <v>5500.0000000001137</v>
      </c>
      <c r="K820" s="128">
        <f t="shared" si="1887"/>
        <v>5999.9999999999436</v>
      </c>
      <c r="L820" s="128">
        <f t="shared" si="1888"/>
        <v>6999.9999999998863</v>
      </c>
      <c r="M820" s="128">
        <f t="shared" si="1889"/>
        <v>1.8499999999999945</v>
      </c>
      <c r="N820" s="129">
        <f t="shared" si="1890"/>
        <v>18499.999999999945</v>
      </c>
    </row>
    <row r="821" spans="1:14" s="87" customFormat="1" ht="14.25" customHeight="1">
      <c r="A821" s="103">
        <v>43458</v>
      </c>
      <c r="B821" s="104" t="s">
        <v>4</v>
      </c>
      <c r="C821" s="104" t="s">
        <v>56</v>
      </c>
      <c r="D821" s="105">
        <v>30</v>
      </c>
      <c r="E821" s="104" t="s">
        <v>2</v>
      </c>
      <c r="F821" s="104">
        <v>37388</v>
      </c>
      <c r="G821" s="104">
        <v>37513</v>
      </c>
      <c r="H821" s="104"/>
      <c r="I821" s="106"/>
      <c r="J821" s="107">
        <f t="shared" si="1886"/>
        <v>-3750</v>
      </c>
      <c r="K821" s="108"/>
      <c r="L821" s="108"/>
      <c r="M821" s="108">
        <f t="shared" si="1889"/>
        <v>-125</v>
      </c>
      <c r="N821" s="109">
        <f t="shared" si="1890"/>
        <v>-3750</v>
      </c>
    </row>
    <row r="822" spans="1:14" s="87" customFormat="1" ht="14.25" customHeight="1">
      <c r="A822" s="103">
        <v>43458</v>
      </c>
      <c r="B822" s="104" t="s">
        <v>0</v>
      </c>
      <c r="C822" s="104" t="s">
        <v>56</v>
      </c>
      <c r="D822" s="105">
        <v>100</v>
      </c>
      <c r="E822" s="104" t="s">
        <v>2</v>
      </c>
      <c r="F822" s="104">
        <v>31330</v>
      </c>
      <c r="G822" s="104">
        <v>31405</v>
      </c>
      <c r="H822" s="104"/>
      <c r="I822" s="106"/>
      <c r="J822" s="107">
        <f t="shared" ref="J822:J823" si="1891">(IF(E822="SHORT",F822-G822,IF(E822="LONG",G822-F822)))*D822</f>
        <v>-7500</v>
      </c>
      <c r="K822" s="108"/>
      <c r="L822" s="108"/>
      <c r="M822" s="108">
        <f t="shared" ref="M822:M823" si="1892">(K822+J822+L822)/D822</f>
        <v>-75</v>
      </c>
      <c r="N822" s="109">
        <f t="shared" ref="N822:N823" si="1893">M822*D822</f>
        <v>-7500</v>
      </c>
    </row>
    <row r="823" spans="1:14" s="87" customFormat="1" ht="14.25" customHeight="1">
      <c r="A823" s="103">
        <v>43455</v>
      </c>
      <c r="B823" s="104" t="s">
        <v>31</v>
      </c>
      <c r="C823" s="104" t="s">
        <v>53</v>
      </c>
      <c r="D823" s="105">
        <v>200</v>
      </c>
      <c r="E823" s="104" t="s">
        <v>1</v>
      </c>
      <c r="F823" s="104">
        <v>3255</v>
      </c>
      <c r="G823" s="104">
        <v>3225</v>
      </c>
      <c r="H823" s="104"/>
      <c r="I823" s="106"/>
      <c r="J823" s="107">
        <f t="shared" si="1891"/>
        <v>-6000</v>
      </c>
      <c r="K823" s="108"/>
      <c r="L823" s="108"/>
      <c r="M823" s="108">
        <f t="shared" si="1892"/>
        <v>-30</v>
      </c>
      <c r="N823" s="109">
        <f t="shared" si="1893"/>
        <v>-6000</v>
      </c>
    </row>
    <row r="824" spans="1:14" s="79" customFormat="1" ht="14.25" customHeight="1">
      <c r="A824" s="103">
        <v>43454</v>
      </c>
      <c r="B824" s="104" t="s">
        <v>4</v>
      </c>
      <c r="C824" s="104" t="s">
        <v>56</v>
      </c>
      <c r="D824" s="105">
        <v>30</v>
      </c>
      <c r="E824" s="104" t="s">
        <v>1</v>
      </c>
      <c r="F824" s="104">
        <v>37458</v>
      </c>
      <c r="G824" s="104">
        <v>37333</v>
      </c>
      <c r="H824" s="104"/>
      <c r="I824" s="106"/>
      <c r="J824" s="107">
        <f t="shared" ref="J824:J826" si="1894">(IF(E824="SHORT",F824-G824,IF(E824="LONG",G824-F824)))*D824</f>
        <v>-3750</v>
      </c>
      <c r="K824" s="108"/>
      <c r="L824" s="108"/>
      <c r="M824" s="108">
        <f t="shared" ref="M824:M826" si="1895">(K824+J824+L824)/D824</f>
        <v>-125</v>
      </c>
      <c r="N824" s="109">
        <f t="shared" ref="N824:N826" si="1896">M824*D824</f>
        <v>-3750</v>
      </c>
    </row>
    <row r="825" spans="1:14" s="87" customFormat="1" ht="14.25" customHeight="1">
      <c r="A825" s="103">
        <v>43454</v>
      </c>
      <c r="B825" s="104" t="s">
        <v>5</v>
      </c>
      <c r="C825" s="104" t="s">
        <v>55</v>
      </c>
      <c r="D825" s="105">
        <v>10000</v>
      </c>
      <c r="E825" s="104" t="s">
        <v>1</v>
      </c>
      <c r="F825" s="104">
        <v>180.65</v>
      </c>
      <c r="G825" s="104">
        <v>181.2</v>
      </c>
      <c r="H825" s="104">
        <v>181.9</v>
      </c>
      <c r="I825" s="106"/>
      <c r="J825" s="107">
        <f t="shared" si="1894"/>
        <v>5499.999999999829</v>
      </c>
      <c r="K825" s="108">
        <f t="shared" ref="K825" si="1897">(IF(E825="SHORT",IF(H825="",0,G825-H825),IF(E825="LONG",IF(H825="",0,H825-G825))))*D825</f>
        <v>7000.000000000171</v>
      </c>
      <c r="L825" s="108"/>
      <c r="M825" s="108">
        <f t="shared" si="1895"/>
        <v>1.25</v>
      </c>
      <c r="N825" s="109">
        <f t="shared" si="1896"/>
        <v>12500</v>
      </c>
    </row>
    <row r="826" spans="1:14" s="79" customFormat="1" ht="14.25" customHeight="1">
      <c r="A826" s="103">
        <v>43454</v>
      </c>
      <c r="B826" s="104" t="s">
        <v>31</v>
      </c>
      <c r="C826" s="104" t="s">
        <v>53</v>
      </c>
      <c r="D826" s="105">
        <v>200</v>
      </c>
      <c r="E826" s="104" t="s">
        <v>2</v>
      </c>
      <c r="F826" s="104">
        <v>3269</v>
      </c>
      <c r="G826" s="104">
        <v>3299</v>
      </c>
      <c r="H826" s="104"/>
      <c r="I826" s="106"/>
      <c r="J826" s="107">
        <f t="shared" si="1894"/>
        <v>-6000</v>
      </c>
      <c r="K826" s="108"/>
      <c r="L826" s="108"/>
      <c r="M826" s="108">
        <f t="shared" si="1895"/>
        <v>-30</v>
      </c>
      <c r="N826" s="109">
        <f t="shared" si="1896"/>
        <v>-6000</v>
      </c>
    </row>
    <row r="827" spans="1:14" s="79" customFormat="1" ht="14.25" customHeight="1">
      <c r="A827" s="103">
        <v>43453</v>
      </c>
      <c r="B827" s="104" t="s">
        <v>4</v>
      </c>
      <c r="C827" s="104" t="s">
        <v>56</v>
      </c>
      <c r="D827" s="105">
        <v>30</v>
      </c>
      <c r="E827" s="104" t="s">
        <v>1</v>
      </c>
      <c r="F827" s="104">
        <v>37527</v>
      </c>
      <c r="G827" s="104">
        <v>37402</v>
      </c>
      <c r="H827" s="104"/>
      <c r="I827" s="106"/>
      <c r="J827" s="107">
        <f t="shared" ref="J827:J833" si="1898">(IF(E827="SHORT",F827-G827,IF(E827="LONG",G827-F827)))*D827</f>
        <v>-3750</v>
      </c>
      <c r="K827" s="108"/>
      <c r="L827" s="108"/>
      <c r="M827" s="108">
        <f t="shared" ref="M827:M833" si="1899">(K827+J827+L827)/D827</f>
        <v>-125</v>
      </c>
      <c r="N827" s="109">
        <f t="shared" ref="N827:N833" si="1900">M827*D827</f>
        <v>-3750</v>
      </c>
    </row>
    <row r="828" spans="1:14" s="87" customFormat="1" ht="14.25" customHeight="1">
      <c r="A828" s="103">
        <v>43453</v>
      </c>
      <c r="B828" s="104" t="s">
        <v>0</v>
      </c>
      <c r="C828" s="104" t="s">
        <v>56</v>
      </c>
      <c r="D828" s="105">
        <v>100</v>
      </c>
      <c r="E828" s="104" t="s">
        <v>1</v>
      </c>
      <c r="F828" s="104">
        <v>31168</v>
      </c>
      <c r="G828" s="104">
        <v>31098</v>
      </c>
      <c r="H828" s="104"/>
      <c r="I828" s="106"/>
      <c r="J828" s="107">
        <f t="shared" si="1898"/>
        <v>-7000</v>
      </c>
      <c r="K828" s="108"/>
      <c r="L828" s="108"/>
      <c r="M828" s="108">
        <f t="shared" si="1899"/>
        <v>-70</v>
      </c>
      <c r="N828" s="109">
        <f t="shared" si="1900"/>
        <v>-7000</v>
      </c>
    </row>
    <row r="829" spans="1:14" s="79" customFormat="1" ht="14.25" customHeight="1">
      <c r="A829" s="103">
        <v>43453</v>
      </c>
      <c r="B829" s="104" t="s">
        <v>31</v>
      </c>
      <c r="C829" s="104" t="s">
        <v>53</v>
      </c>
      <c r="D829" s="105">
        <v>200</v>
      </c>
      <c r="E829" s="104" t="s">
        <v>2</v>
      </c>
      <c r="F829" s="104">
        <v>3315</v>
      </c>
      <c r="G829" s="104">
        <v>3290</v>
      </c>
      <c r="H829" s="104"/>
      <c r="I829" s="106"/>
      <c r="J829" s="107">
        <f t="shared" si="1898"/>
        <v>5000</v>
      </c>
      <c r="K829" s="108"/>
      <c r="L829" s="108"/>
      <c r="M829" s="108">
        <f t="shared" si="1899"/>
        <v>25</v>
      </c>
      <c r="N829" s="109">
        <f t="shared" si="1900"/>
        <v>5000</v>
      </c>
    </row>
    <row r="830" spans="1:14" s="79" customFormat="1" ht="14.25" customHeight="1">
      <c r="A830" s="103">
        <v>43453</v>
      </c>
      <c r="B830" s="104" t="s">
        <v>6</v>
      </c>
      <c r="C830" s="104" t="s">
        <v>55</v>
      </c>
      <c r="D830" s="105">
        <v>10000</v>
      </c>
      <c r="E830" s="104" t="s">
        <v>1</v>
      </c>
      <c r="F830" s="104">
        <v>138.15</v>
      </c>
      <c r="G830" s="104">
        <v>137.55000000000001</v>
      </c>
      <c r="H830" s="104"/>
      <c r="I830" s="106"/>
      <c r="J830" s="107">
        <f t="shared" si="1898"/>
        <v>-5999.9999999999436</v>
      </c>
      <c r="K830" s="108"/>
      <c r="L830" s="108"/>
      <c r="M830" s="108">
        <f t="shared" si="1899"/>
        <v>-0.59999999999999432</v>
      </c>
      <c r="N830" s="109">
        <f t="shared" si="1900"/>
        <v>-5999.9999999999436</v>
      </c>
    </row>
    <row r="831" spans="1:14" s="87" customFormat="1" ht="14.25" customHeight="1">
      <c r="A831" s="103">
        <v>43453</v>
      </c>
      <c r="B831" s="104" t="s">
        <v>3</v>
      </c>
      <c r="C831" s="104" t="s">
        <v>55</v>
      </c>
      <c r="D831" s="105">
        <v>2000</v>
      </c>
      <c r="E831" s="104" t="s">
        <v>1</v>
      </c>
      <c r="F831" s="104">
        <v>419.8</v>
      </c>
      <c r="G831" s="104">
        <v>422.8</v>
      </c>
      <c r="H831" s="104"/>
      <c r="I831" s="106"/>
      <c r="J831" s="107">
        <f t="shared" si="1898"/>
        <v>6000</v>
      </c>
      <c r="K831" s="108"/>
      <c r="L831" s="108"/>
      <c r="M831" s="108">
        <f t="shared" si="1899"/>
        <v>3</v>
      </c>
      <c r="N831" s="109">
        <f t="shared" si="1900"/>
        <v>6000</v>
      </c>
    </row>
    <row r="832" spans="1:14" s="87" customFormat="1" ht="14.25" customHeight="1">
      <c r="A832" s="103">
        <v>43453</v>
      </c>
      <c r="B832" s="104" t="s">
        <v>48</v>
      </c>
      <c r="C832" s="104" t="s">
        <v>55</v>
      </c>
      <c r="D832" s="105">
        <v>500</v>
      </c>
      <c r="E832" s="104" t="s">
        <v>1</v>
      </c>
      <c r="F832" s="104">
        <v>758.15</v>
      </c>
      <c r="G832" s="104">
        <v>764.15</v>
      </c>
      <c r="H832" s="104"/>
      <c r="I832" s="106"/>
      <c r="J832" s="107">
        <f t="shared" si="1898"/>
        <v>3000</v>
      </c>
      <c r="K832" s="108"/>
      <c r="L832" s="108"/>
      <c r="M832" s="108">
        <f t="shared" si="1899"/>
        <v>6</v>
      </c>
      <c r="N832" s="109">
        <f t="shared" si="1900"/>
        <v>3000</v>
      </c>
    </row>
    <row r="833" spans="1:14" s="87" customFormat="1" ht="14.25" customHeight="1">
      <c r="A833" s="103">
        <v>43453</v>
      </c>
      <c r="B833" s="104" t="s">
        <v>5</v>
      </c>
      <c r="C833" s="104" t="s">
        <v>55</v>
      </c>
      <c r="D833" s="105">
        <v>10000</v>
      </c>
      <c r="E833" s="104" t="s">
        <v>1</v>
      </c>
      <c r="F833" s="104">
        <v>180.9</v>
      </c>
      <c r="G833" s="104">
        <v>181.45</v>
      </c>
      <c r="H833" s="104"/>
      <c r="I833" s="106"/>
      <c r="J833" s="107">
        <f t="shared" si="1898"/>
        <v>5499.999999999829</v>
      </c>
      <c r="K833" s="108"/>
      <c r="L833" s="108"/>
      <c r="M833" s="108">
        <f t="shared" si="1899"/>
        <v>0.54999999999998295</v>
      </c>
      <c r="N833" s="109">
        <f t="shared" si="1900"/>
        <v>5499.999999999829</v>
      </c>
    </row>
    <row r="834" spans="1:14" s="87" customFormat="1" ht="14.25" customHeight="1">
      <c r="A834" s="123">
        <v>43452</v>
      </c>
      <c r="B834" s="124" t="s">
        <v>31</v>
      </c>
      <c r="C834" s="124" t="s">
        <v>53</v>
      </c>
      <c r="D834" s="125">
        <v>200</v>
      </c>
      <c r="E834" s="124" t="s">
        <v>2</v>
      </c>
      <c r="F834" s="124">
        <v>3495</v>
      </c>
      <c r="G834" s="124">
        <v>3470</v>
      </c>
      <c r="H834" s="124">
        <v>3435</v>
      </c>
      <c r="I834" s="126">
        <v>3405</v>
      </c>
      <c r="J834" s="127">
        <f t="shared" ref="J834:J840" si="1901">(IF(E834="SHORT",F834-G834,IF(E834="LONG",G834-F834)))*D834</f>
        <v>5000</v>
      </c>
      <c r="K834" s="128">
        <f t="shared" ref="K834:K840" si="1902">(IF(E834="SHORT",IF(H834="",0,G834-H834),IF(E834="LONG",IF(H834="",0,H834-G834))))*D834</f>
        <v>7000</v>
      </c>
      <c r="L834" s="128">
        <f t="shared" ref="L834:L840" si="1903">(IF(E834="SHORT",IF(I834="",0,H834-I834),IF(E834="LONG",IF(I834="",0,(I834-H834)))))*D834</f>
        <v>6000</v>
      </c>
      <c r="M834" s="128">
        <f t="shared" ref="M834:M840" si="1904">(K834+J834+L834)/D834</f>
        <v>90</v>
      </c>
      <c r="N834" s="129">
        <f t="shared" ref="N834:N840" si="1905">M834*D834</f>
        <v>18000</v>
      </c>
    </row>
    <row r="835" spans="1:14" s="87" customFormat="1" ht="14.25" customHeight="1">
      <c r="A835" s="103">
        <v>43452</v>
      </c>
      <c r="B835" s="104" t="s">
        <v>32</v>
      </c>
      <c r="C835" s="104" t="s">
        <v>53</v>
      </c>
      <c r="D835" s="105">
        <v>2500</v>
      </c>
      <c r="E835" s="104" t="s">
        <v>2</v>
      </c>
      <c r="F835" s="104">
        <v>259</v>
      </c>
      <c r="G835" s="104">
        <v>257</v>
      </c>
      <c r="H835" s="104">
        <v>254.5</v>
      </c>
      <c r="I835" s="106"/>
      <c r="J835" s="107">
        <f t="shared" si="1901"/>
        <v>5000</v>
      </c>
      <c r="K835" s="108">
        <f t="shared" si="1902"/>
        <v>6250</v>
      </c>
      <c r="L835" s="108"/>
      <c r="M835" s="108">
        <f t="shared" si="1904"/>
        <v>4.5</v>
      </c>
      <c r="N835" s="109">
        <f t="shared" si="1905"/>
        <v>11250</v>
      </c>
    </row>
    <row r="836" spans="1:14" s="79" customFormat="1" ht="14.25" customHeight="1">
      <c r="A836" s="123">
        <v>43452</v>
      </c>
      <c r="B836" s="124" t="s">
        <v>4</v>
      </c>
      <c r="C836" s="124" t="s">
        <v>56</v>
      </c>
      <c r="D836" s="125">
        <v>30</v>
      </c>
      <c r="E836" s="124" t="s">
        <v>2</v>
      </c>
      <c r="F836" s="124">
        <v>37838</v>
      </c>
      <c r="G836" s="124">
        <v>37738</v>
      </c>
      <c r="H836" s="124">
        <v>37613</v>
      </c>
      <c r="I836" s="126">
        <v>37498</v>
      </c>
      <c r="J836" s="127">
        <f t="shared" si="1901"/>
        <v>3000</v>
      </c>
      <c r="K836" s="128">
        <f t="shared" si="1902"/>
        <v>3750</v>
      </c>
      <c r="L836" s="128">
        <f t="shared" si="1903"/>
        <v>3450</v>
      </c>
      <c r="M836" s="128">
        <f t="shared" si="1904"/>
        <v>340</v>
      </c>
      <c r="N836" s="129">
        <f t="shared" si="1905"/>
        <v>10200</v>
      </c>
    </row>
    <row r="837" spans="1:14" s="87" customFormat="1" ht="14.25" customHeight="1">
      <c r="A837" s="123">
        <v>43452</v>
      </c>
      <c r="B837" s="124" t="s">
        <v>0</v>
      </c>
      <c r="C837" s="124" t="s">
        <v>56</v>
      </c>
      <c r="D837" s="125">
        <v>100</v>
      </c>
      <c r="E837" s="124" t="s">
        <v>2</v>
      </c>
      <c r="F837" s="124">
        <v>31483</v>
      </c>
      <c r="G837" s="124">
        <v>31418</v>
      </c>
      <c r="H837" s="124">
        <v>31343</v>
      </c>
      <c r="I837" s="126">
        <v>31273</v>
      </c>
      <c r="J837" s="127">
        <f t="shared" si="1901"/>
        <v>6500</v>
      </c>
      <c r="K837" s="128">
        <f t="shared" si="1902"/>
        <v>7500</v>
      </c>
      <c r="L837" s="128">
        <f t="shared" si="1903"/>
        <v>7000</v>
      </c>
      <c r="M837" s="128">
        <f t="shared" si="1904"/>
        <v>210</v>
      </c>
      <c r="N837" s="129">
        <f t="shared" si="1905"/>
        <v>21000</v>
      </c>
    </row>
    <row r="838" spans="1:14" s="87" customFormat="1" ht="14.25" customHeight="1">
      <c r="A838" s="103">
        <v>43452</v>
      </c>
      <c r="B838" s="104" t="s">
        <v>6</v>
      </c>
      <c r="C838" s="104" t="s">
        <v>55</v>
      </c>
      <c r="D838" s="105">
        <v>10000</v>
      </c>
      <c r="E838" s="104" t="s">
        <v>2</v>
      </c>
      <c r="F838" s="104">
        <v>136.85</v>
      </c>
      <c r="G838" s="104">
        <v>137.44999999999999</v>
      </c>
      <c r="H838" s="104"/>
      <c r="I838" s="106"/>
      <c r="J838" s="107">
        <f t="shared" si="1901"/>
        <v>-5999.9999999999436</v>
      </c>
      <c r="K838" s="108"/>
      <c r="L838" s="108"/>
      <c r="M838" s="108">
        <f t="shared" si="1904"/>
        <v>-0.59999999999999432</v>
      </c>
      <c r="N838" s="109">
        <f t="shared" si="1905"/>
        <v>-5999.9999999999436</v>
      </c>
    </row>
    <row r="839" spans="1:14" s="87" customFormat="1" ht="14.25" customHeight="1">
      <c r="A839" s="123">
        <v>43452</v>
      </c>
      <c r="B839" s="124" t="s">
        <v>49</v>
      </c>
      <c r="C839" s="124" t="s">
        <v>55</v>
      </c>
      <c r="D839" s="125">
        <v>10000</v>
      </c>
      <c r="E839" s="124" t="s">
        <v>2</v>
      </c>
      <c r="F839" s="124">
        <v>138.25</v>
      </c>
      <c r="G839" s="124">
        <v>137.69999999999999</v>
      </c>
      <c r="H839" s="124">
        <v>137</v>
      </c>
      <c r="I839" s="126">
        <v>136.4</v>
      </c>
      <c r="J839" s="127">
        <f t="shared" si="1901"/>
        <v>5500.0000000001137</v>
      </c>
      <c r="K839" s="128">
        <f t="shared" si="1902"/>
        <v>6999.9999999998863</v>
      </c>
      <c r="L839" s="128">
        <f t="shared" si="1903"/>
        <v>5999.9999999999436</v>
      </c>
      <c r="M839" s="128">
        <f t="shared" si="1904"/>
        <v>1.8499999999999941</v>
      </c>
      <c r="N839" s="129">
        <f t="shared" si="1905"/>
        <v>18499.999999999942</v>
      </c>
    </row>
    <row r="840" spans="1:14" s="87" customFormat="1" ht="14.25" customHeight="1">
      <c r="A840" s="123">
        <v>43452</v>
      </c>
      <c r="B840" s="124" t="s">
        <v>5</v>
      </c>
      <c r="C840" s="124" t="s">
        <v>55</v>
      </c>
      <c r="D840" s="125">
        <v>10000</v>
      </c>
      <c r="E840" s="124" t="s">
        <v>2</v>
      </c>
      <c r="F840" s="124">
        <v>184.1</v>
      </c>
      <c r="G840" s="124">
        <v>183.55</v>
      </c>
      <c r="H840" s="124">
        <v>182.85</v>
      </c>
      <c r="I840" s="126">
        <v>182.25</v>
      </c>
      <c r="J840" s="127">
        <f t="shared" si="1901"/>
        <v>5499.999999999829</v>
      </c>
      <c r="K840" s="128">
        <f t="shared" si="1902"/>
        <v>7000.000000000171</v>
      </c>
      <c r="L840" s="128">
        <f t="shared" si="1903"/>
        <v>5999.9999999999436</v>
      </c>
      <c r="M840" s="128">
        <f t="shared" si="1904"/>
        <v>1.8499999999999941</v>
      </c>
      <c r="N840" s="129">
        <f t="shared" si="1905"/>
        <v>18499.999999999942</v>
      </c>
    </row>
    <row r="841" spans="1:14" s="87" customFormat="1" ht="14.25" customHeight="1">
      <c r="A841" s="103">
        <v>43451</v>
      </c>
      <c r="B841" s="104" t="s">
        <v>0</v>
      </c>
      <c r="C841" s="104" t="s">
        <v>56</v>
      </c>
      <c r="D841" s="105">
        <v>100</v>
      </c>
      <c r="E841" s="104" t="s">
        <v>1</v>
      </c>
      <c r="F841" s="104">
        <v>31444</v>
      </c>
      <c r="G841" s="104">
        <v>31589</v>
      </c>
      <c r="H841" s="104"/>
      <c r="I841" s="106"/>
      <c r="J841" s="107">
        <f t="shared" ref="J841:J849" si="1906">(IF(E841="SHORT",F841-G841,IF(E841="LONG",G841-F841)))*D841</f>
        <v>14500</v>
      </c>
      <c r="K841" s="108"/>
      <c r="L841" s="108"/>
      <c r="M841" s="108">
        <f t="shared" ref="M841:M849" si="1907">(K841+J841+L841)/D841</f>
        <v>145</v>
      </c>
      <c r="N841" s="109">
        <f t="shared" ref="N841:N849" si="1908">M841*D841</f>
        <v>14500</v>
      </c>
    </row>
    <row r="842" spans="1:14" s="87" customFormat="1" ht="14.25" customHeight="1">
      <c r="A842" s="103">
        <v>43451</v>
      </c>
      <c r="B842" s="104" t="s">
        <v>4</v>
      </c>
      <c r="C842" s="104" t="s">
        <v>56</v>
      </c>
      <c r="D842" s="105">
        <v>30</v>
      </c>
      <c r="E842" s="104" t="s">
        <v>1</v>
      </c>
      <c r="F842" s="104">
        <v>38015</v>
      </c>
      <c r="G842" s="104">
        <v>38115</v>
      </c>
      <c r="H842" s="104"/>
      <c r="I842" s="106"/>
      <c r="J842" s="107">
        <f t="shared" si="1906"/>
        <v>3000</v>
      </c>
      <c r="K842" s="108"/>
      <c r="L842" s="108"/>
      <c r="M842" s="108">
        <f t="shared" si="1907"/>
        <v>100</v>
      </c>
      <c r="N842" s="109">
        <f t="shared" si="1908"/>
        <v>3000</v>
      </c>
    </row>
    <row r="843" spans="1:14" s="87" customFormat="1" ht="14.25" customHeight="1">
      <c r="A843" s="103">
        <v>43451</v>
      </c>
      <c r="B843" s="104" t="s">
        <v>48</v>
      </c>
      <c r="C843" s="104" t="s">
        <v>55</v>
      </c>
      <c r="D843" s="105">
        <v>500</v>
      </c>
      <c r="E843" s="104" t="s">
        <v>2</v>
      </c>
      <c r="F843" s="104">
        <v>789.95</v>
      </c>
      <c r="G843" s="104">
        <v>783.95</v>
      </c>
      <c r="H843" s="104"/>
      <c r="I843" s="106"/>
      <c r="J843" s="107">
        <f t="shared" si="1906"/>
        <v>3000</v>
      </c>
      <c r="K843" s="108"/>
      <c r="L843" s="108"/>
      <c r="M843" s="108">
        <f t="shared" si="1907"/>
        <v>6</v>
      </c>
      <c r="N843" s="109">
        <f t="shared" si="1908"/>
        <v>3000</v>
      </c>
    </row>
    <row r="844" spans="1:14" s="87" customFormat="1" ht="14.25" customHeight="1">
      <c r="A844" s="103">
        <v>43451</v>
      </c>
      <c r="B844" s="104" t="s">
        <v>5</v>
      </c>
      <c r="C844" s="104" t="s">
        <v>55</v>
      </c>
      <c r="D844" s="105">
        <v>10000</v>
      </c>
      <c r="E844" s="104" t="s">
        <v>2</v>
      </c>
      <c r="F844" s="104">
        <v>184.25</v>
      </c>
      <c r="G844" s="104">
        <v>183.7</v>
      </c>
      <c r="H844" s="104">
        <v>183</v>
      </c>
      <c r="I844" s="106"/>
      <c r="J844" s="107">
        <f t="shared" si="1906"/>
        <v>5500.0000000001137</v>
      </c>
      <c r="K844" s="108">
        <f t="shared" ref="K844:K848" si="1909">(IF(E844="SHORT",IF(H844="",0,G844-H844),IF(E844="LONG",IF(H844="",0,H844-G844))))*D844</f>
        <v>6999.9999999998863</v>
      </c>
      <c r="L844" s="108"/>
      <c r="M844" s="108">
        <f t="shared" si="1907"/>
        <v>1.25</v>
      </c>
      <c r="N844" s="109">
        <f t="shared" si="1908"/>
        <v>12500</v>
      </c>
    </row>
    <row r="845" spans="1:14" s="87" customFormat="1" ht="14.25" customHeight="1">
      <c r="A845" s="103">
        <v>43451</v>
      </c>
      <c r="B845" s="104" t="s">
        <v>3</v>
      </c>
      <c r="C845" s="104" t="s">
        <v>55</v>
      </c>
      <c r="D845" s="105">
        <v>2000</v>
      </c>
      <c r="E845" s="104" t="s">
        <v>2</v>
      </c>
      <c r="F845" s="104">
        <v>440.05</v>
      </c>
      <c r="G845" s="104">
        <v>437.05</v>
      </c>
      <c r="H845" s="104"/>
      <c r="I845" s="106"/>
      <c r="J845" s="107">
        <f t="shared" si="1906"/>
        <v>6000</v>
      </c>
      <c r="K845" s="108"/>
      <c r="L845" s="108"/>
      <c r="M845" s="108">
        <f t="shared" si="1907"/>
        <v>3</v>
      </c>
      <c r="N845" s="109">
        <f t="shared" si="1908"/>
        <v>6000</v>
      </c>
    </row>
    <row r="846" spans="1:14" s="87" customFormat="1" ht="14.25" customHeight="1">
      <c r="A846" s="123">
        <v>43451</v>
      </c>
      <c r="B846" s="124" t="s">
        <v>49</v>
      </c>
      <c r="C846" s="124" t="s">
        <v>55</v>
      </c>
      <c r="D846" s="125">
        <v>10000</v>
      </c>
      <c r="E846" s="124" t="s">
        <v>1</v>
      </c>
      <c r="F846" s="124">
        <v>137.25</v>
      </c>
      <c r="G846" s="124">
        <v>137.80000000000001</v>
      </c>
      <c r="H846" s="124">
        <v>138.5</v>
      </c>
      <c r="I846" s="126">
        <v>139.1</v>
      </c>
      <c r="J846" s="127">
        <f t="shared" si="1906"/>
        <v>5500.0000000001137</v>
      </c>
      <c r="K846" s="128">
        <f t="shared" si="1909"/>
        <v>6999.9999999998863</v>
      </c>
      <c r="L846" s="128">
        <f t="shared" ref="L846" si="1910">(IF(E846="SHORT",IF(I846="",0,H846-I846),IF(E846="LONG",IF(I846="",0,(I846-H846)))))*D846</f>
        <v>5999.9999999999436</v>
      </c>
      <c r="M846" s="128">
        <f t="shared" si="1907"/>
        <v>1.8499999999999941</v>
      </c>
      <c r="N846" s="129">
        <f t="shared" si="1908"/>
        <v>18499.999999999942</v>
      </c>
    </row>
    <row r="847" spans="1:14" s="87" customFormat="1" ht="14.25" customHeight="1">
      <c r="A847" s="103">
        <v>43451</v>
      </c>
      <c r="B847" s="104" t="s">
        <v>6</v>
      </c>
      <c r="C847" s="104" t="s">
        <v>55</v>
      </c>
      <c r="D847" s="105">
        <v>10000</v>
      </c>
      <c r="E847" s="104" t="s">
        <v>1</v>
      </c>
      <c r="F847" s="104">
        <v>140.25</v>
      </c>
      <c r="G847" s="104">
        <v>139.65</v>
      </c>
      <c r="H847" s="104"/>
      <c r="I847" s="106"/>
      <c r="J847" s="107">
        <f t="shared" si="1906"/>
        <v>-5999.9999999999436</v>
      </c>
      <c r="K847" s="108"/>
      <c r="L847" s="108"/>
      <c r="M847" s="108">
        <f t="shared" si="1907"/>
        <v>-0.59999999999999432</v>
      </c>
      <c r="N847" s="109">
        <f t="shared" si="1908"/>
        <v>-5999.9999999999436</v>
      </c>
    </row>
    <row r="848" spans="1:14" s="87" customFormat="1" ht="14.25" customHeight="1">
      <c r="A848" s="103">
        <v>43451</v>
      </c>
      <c r="B848" s="104" t="s">
        <v>32</v>
      </c>
      <c r="C848" s="104" t="s">
        <v>53</v>
      </c>
      <c r="D848" s="105">
        <v>2500</v>
      </c>
      <c r="E848" s="104" t="s">
        <v>1</v>
      </c>
      <c r="F848" s="104">
        <v>261.5</v>
      </c>
      <c r="G848" s="104">
        <v>263.5</v>
      </c>
      <c r="H848" s="104">
        <v>266</v>
      </c>
      <c r="I848" s="106"/>
      <c r="J848" s="107">
        <f t="shared" si="1906"/>
        <v>5000</v>
      </c>
      <c r="K848" s="108">
        <f t="shared" si="1909"/>
        <v>6250</v>
      </c>
      <c r="L848" s="108"/>
      <c r="M848" s="108">
        <f t="shared" si="1907"/>
        <v>4.5</v>
      </c>
      <c r="N848" s="109">
        <f t="shared" si="1908"/>
        <v>11250</v>
      </c>
    </row>
    <row r="849" spans="1:14" s="87" customFormat="1" ht="14.25" customHeight="1">
      <c r="A849" s="103">
        <v>43451</v>
      </c>
      <c r="B849" s="104" t="s">
        <v>31</v>
      </c>
      <c r="C849" s="104" t="s">
        <v>53</v>
      </c>
      <c r="D849" s="105">
        <v>200</v>
      </c>
      <c r="E849" s="104" t="s">
        <v>2</v>
      </c>
      <c r="F849" s="104">
        <v>3673</v>
      </c>
      <c r="G849" s="104">
        <v>3703</v>
      </c>
      <c r="H849" s="104"/>
      <c r="I849" s="106"/>
      <c r="J849" s="107">
        <f t="shared" si="1906"/>
        <v>-6000</v>
      </c>
      <c r="K849" s="108"/>
      <c r="L849" s="108"/>
      <c r="M849" s="108">
        <f t="shared" si="1907"/>
        <v>-30</v>
      </c>
      <c r="N849" s="109">
        <f t="shared" si="1908"/>
        <v>-6000</v>
      </c>
    </row>
    <row r="850" spans="1:14" s="87" customFormat="1" ht="14.25" customHeight="1">
      <c r="A850" s="103">
        <v>43448</v>
      </c>
      <c r="B850" s="104" t="s">
        <v>0</v>
      </c>
      <c r="C850" s="104" t="s">
        <v>56</v>
      </c>
      <c r="D850" s="105">
        <v>100</v>
      </c>
      <c r="E850" s="104" t="s">
        <v>1</v>
      </c>
      <c r="F850" s="104">
        <v>31557</v>
      </c>
      <c r="G850" s="104">
        <v>31622</v>
      </c>
      <c r="H850" s="104"/>
      <c r="I850" s="106"/>
      <c r="J850" s="107">
        <f t="shared" ref="J850:J856" si="1911">(IF(E850="SHORT",F850-G850,IF(E850="LONG",G850-F850)))*D850</f>
        <v>6500</v>
      </c>
      <c r="K850" s="108"/>
      <c r="L850" s="108"/>
      <c r="M850" s="108">
        <f t="shared" ref="M850:M856" si="1912">(K850+J850+L850)/D850</f>
        <v>65</v>
      </c>
      <c r="N850" s="109">
        <f t="shared" ref="N850:N856" si="1913">M850*D850</f>
        <v>6500</v>
      </c>
    </row>
    <row r="851" spans="1:14" s="79" customFormat="1" ht="14.25" customHeight="1">
      <c r="A851" s="103">
        <v>43448</v>
      </c>
      <c r="B851" s="104" t="s">
        <v>32</v>
      </c>
      <c r="C851" s="104" t="s">
        <v>53</v>
      </c>
      <c r="D851" s="105">
        <v>2500</v>
      </c>
      <c r="E851" s="104" t="s">
        <v>1</v>
      </c>
      <c r="F851" s="104">
        <v>285.2</v>
      </c>
      <c r="G851" s="104">
        <v>282.7</v>
      </c>
      <c r="H851" s="104"/>
      <c r="I851" s="106"/>
      <c r="J851" s="107">
        <f t="shared" si="1911"/>
        <v>-6250</v>
      </c>
      <c r="K851" s="108"/>
      <c r="L851" s="108"/>
      <c r="M851" s="108">
        <f t="shared" si="1912"/>
        <v>-2.5</v>
      </c>
      <c r="N851" s="109">
        <f t="shared" si="1913"/>
        <v>-6250</v>
      </c>
    </row>
    <row r="852" spans="1:14" s="87" customFormat="1" ht="14.25" customHeight="1">
      <c r="A852" s="103">
        <v>43448</v>
      </c>
      <c r="B852" s="104" t="s">
        <v>3</v>
      </c>
      <c r="C852" s="104" t="s">
        <v>55</v>
      </c>
      <c r="D852" s="105">
        <v>2000</v>
      </c>
      <c r="E852" s="104" t="s">
        <v>1</v>
      </c>
      <c r="F852" s="104">
        <v>439</v>
      </c>
      <c r="G852" s="104">
        <v>442</v>
      </c>
      <c r="H852" s="104"/>
      <c r="I852" s="106"/>
      <c r="J852" s="107">
        <f t="shared" si="1911"/>
        <v>6000</v>
      </c>
      <c r="K852" s="108"/>
      <c r="L852" s="108"/>
      <c r="M852" s="108">
        <f t="shared" si="1912"/>
        <v>3</v>
      </c>
      <c r="N852" s="109">
        <f t="shared" si="1913"/>
        <v>6000</v>
      </c>
    </row>
    <row r="853" spans="1:14" s="87" customFormat="1" ht="14.25" customHeight="1">
      <c r="A853" s="103">
        <v>43448</v>
      </c>
      <c r="B853" s="104" t="s">
        <v>6</v>
      </c>
      <c r="C853" s="104" t="s">
        <v>55</v>
      </c>
      <c r="D853" s="105">
        <v>10000</v>
      </c>
      <c r="E853" s="104" t="s">
        <v>1</v>
      </c>
      <c r="F853" s="104">
        <v>139.9</v>
      </c>
      <c r="G853" s="104">
        <v>140.44999999999999</v>
      </c>
      <c r="H853" s="104"/>
      <c r="I853" s="106"/>
      <c r="J853" s="107">
        <f t="shared" si="1911"/>
        <v>5499.999999999829</v>
      </c>
      <c r="K853" s="108"/>
      <c r="L853" s="108"/>
      <c r="M853" s="108">
        <f t="shared" si="1912"/>
        <v>0.54999999999998295</v>
      </c>
      <c r="N853" s="109">
        <f t="shared" si="1913"/>
        <v>5499.999999999829</v>
      </c>
    </row>
    <row r="854" spans="1:14" s="87" customFormat="1" ht="14.25" customHeight="1">
      <c r="A854" s="103">
        <v>43448</v>
      </c>
      <c r="B854" s="104" t="s">
        <v>49</v>
      </c>
      <c r="C854" s="104" t="s">
        <v>55</v>
      </c>
      <c r="D854" s="105">
        <v>10000</v>
      </c>
      <c r="E854" s="104" t="s">
        <v>2</v>
      </c>
      <c r="F854" s="104">
        <v>137.65</v>
      </c>
      <c r="G854" s="104">
        <v>137.5</v>
      </c>
      <c r="H854" s="104"/>
      <c r="I854" s="106"/>
      <c r="J854" s="107">
        <f t="shared" si="1911"/>
        <v>1500.0000000000568</v>
      </c>
      <c r="K854" s="108"/>
      <c r="L854" s="108"/>
      <c r="M854" s="108">
        <f t="shared" si="1912"/>
        <v>0.15000000000000568</v>
      </c>
      <c r="N854" s="109">
        <f t="shared" si="1913"/>
        <v>1500.0000000000568</v>
      </c>
    </row>
    <row r="855" spans="1:14" s="87" customFormat="1" ht="14.25" customHeight="1">
      <c r="A855" s="103">
        <v>43448</v>
      </c>
      <c r="B855" s="104" t="s">
        <v>48</v>
      </c>
      <c r="C855" s="104" t="s">
        <v>55</v>
      </c>
      <c r="D855" s="105">
        <v>500</v>
      </c>
      <c r="E855" s="104" t="s">
        <v>2</v>
      </c>
      <c r="F855" s="104">
        <v>773.5</v>
      </c>
      <c r="G855" s="104">
        <v>780.5</v>
      </c>
      <c r="H855" s="104"/>
      <c r="I855" s="106"/>
      <c r="J855" s="107">
        <f t="shared" si="1911"/>
        <v>-3500</v>
      </c>
      <c r="K855" s="108"/>
      <c r="L855" s="108"/>
      <c r="M855" s="108">
        <f t="shared" si="1912"/>
        <v>-7</v>
      </c>
      <c r="N855" s="109">
        <f t="shared" si="1913"/>
        <v>-3500</v>
      </c>
    </row>
    <row r="856" spans="1:14" s="87" customFormat="1" ht="14.25" customHeight="1">
      <c r="A856" s="103">
        <v>43448</v>
      </c>
      <c r="B856" s="104" t="s">
        <v>31</v>
      </c>
      <c r="C856" s="104" t="s">
        <v>53</v>
      </c>
      <c r="D856" s="105">
        <v>200</v>
      </c>
      <c r="E856" s="104" t="s">
        <v>1</v>
      </c>
      <c r="F856" s="104">
        <v>3774</v>
      </c>
      <c r="G856" s="104">
        <v>3798</v>
      </c>
      <c r="H856" s="104"/>
      <c r="I856" s="106"/>
      <c r="J856" s="107">
        <f t="shared" si="1911"/>
        <v>4800</v>
      </c>
      <c r="K856" s="108"/>
      <c r="L856" s="108"/>
      <c r="M856" s="108">
        <f t="shared" si="1912"/>
        <v>24</v>
      </c>
      <c r="N856" s="109">
        <f t="shared" si="1913"/>
        <v>4800</v>
      </c>
    </row>
    <row r="857" spans="1:14" s="87" customFormat="1" ht="14.25" customHeight="1">
      <c r="A857" s="103">
        <v>43447</v>
      </c>
      <c r="B857" s="104" t="s">
        <v>0</v>
      </c>
      <c r="C857" s="104" t="s">
        <v>56</v>
      </c>
      <c r="D857" s="105">
        <v>100</v>
      </c>
      <c r="E857" s="104" t="s">
        <v>1</v>
      </c>
      <c r="F857" s="104">
        <v>31615</v>
      </c>
      <c r="G857" s="104">
        <v>31680</v>
      </c>
      <c r="H857" s="104"/>
      <c r="I857" s="106"/>
      <c r="J857" s="107">
        <f t="shared" ref="J857:J863" si="1914">(IF(E857="SHORT",F857-G857,IF(E857="LONG",G857-F857)))*D857</f>
        <v>6500</v>
      </c>
      <c r="K857" s="108"/>
      <c r="L857" s="108"/>
      <c r="M857" s="108">
        <f t="shared" ref="M857:M863" si="1915">(K857+J857+L857)/D857</f>
        <v>65</v>
      </c>
      <c r="N857" s="109">
        <f t="shared" ref="N857:N863" si="1916">M857*D857</f>
        <v>6500</v>
      </c>
    </row>
    <row r="858" spans="1:14" s="87" customFormat="1" ht="14.25" customHeight="1">
      <c r="A858" s="103">
        <v>43447</v>
      </c>
      <c r="B858" s="104" t="s">
        <v>4</v>
      </c>
      <c r="C858" s="104" t="s">
        <v>56</v>
      </c>
      <c r="D858" s="105">
        <v>30</v>
      </c>
      <c r="E858" s="104" t="s">
        <v>1</v>
      </c>
      <c r="F858" s="104">
        <v>38380</v>
      </c>
      <c r="G858" s="104">
        <v>38480</v>
      </c>
      <c r="H858" s="104"/>
      <c r="I858" s="106"/>
      <c r="J858" s="107">
        <f t="shared" si="1914"/>
        <v>3000</v>
      </c>
      <c r="K858" s="108"/>
      <c r="L858" s="108"/>
      <c r="M858" s="108">
        <f t="shared" si="1915"/>
        <v>100</v>
      </c>
      <c r="N858" s="109">
        <f t="shared" si="1916"/>
        <v>3000</v>
      </c>
    </row>
    <row r="859" spans="1:14" s="87" customFormat="1" ht="14.25" customHeight="1">
      <c r="A859" s="103">
        <v>43447</v>
      </c>
      <c r="B859" s="104" t="s">
        <v>3</v>
      </c>
      <c r="C859" s="104" t="s">
        <v>55</v>
      </c>
      <c r="D859" s="105">
        <v>2000</v>
      </c>
      <c r="E859" s="104" t="s">
        <v>2</v>
      </c>
      <c r="F859" s="104">
        <v>445.25</v>
      </c>
      <c r="G859" s="104">
        <v>442.25</v>
      </c>
      <c r="H859" s="104"/>
      <c r="I859" s="106"/>
      <c r="J859" s="107">
        <f t="shared" si="1914"/>
        <v>6000</v>
      </c>
      <c r="K859" s="108"/>
      <c r="L859" s="108"/>
      <c r="M859" s="108">
        <f t="shared" si="1915"/>
        <v>3</v>
      </c>
      <c r="N859" s="109">
        <f t="shared" si="1916"/>
        <v>6000</v>
      </c>
    </row>
    <row r="860" spans="1:14" s="79" customFormat="1" ht="14.25" customHeight="1">
      <c r="A860" s="103">
        <v>43447</v>
      </c>
      <c r="B860" s="104" t="s">
        <v>5</v>
      </c>
      <c r="C860" s="104" t="s">
        <v>55</v>
      </c>
      <c r="D860" s="105">
        <v>10000</v>
      </c>
      <c r="E860" s="104" t="s">
        <v>2</v>
      </c>
      <c r="F860" s="104">
        <v>187.95</v>
      </c>
      <c r="G860" s="104">
        <v>187.4</v>
      </c>
      <c r="H860" s="104"/>
      <c r="I860" s="106"/>
      <c r="J860" s="107">
        <f t="shared" si="1914"/>
        <v>5499.999999999829</v>
      </c>
      <c r="K860" s="108"/>
      <c r="L860" s="108"/>
      <c r="M860" s="108">
        <f t="shared" si="1915"/>
        <v>0.54999999999998295</v>
      </c>
      <c r="N860" s="109">
        <f t="shared" si="1916"/>
        <v>5499.999999999829</v>
      </c>
    </row>
    <row r="861" spans="1:14" s="87" customFormat="1" ht="14.25" customHeight="1">
      <c r="A861" s="123">
        <v>43447</v>
      </c>
      <c r="B861" s="124" t="s">
        <v>6</v>
      </c>
      <c r="C861" s="124" t="s">
        <v>55</v>
      </c>
      <c r="D861" s="125">
        <v>10000</v>
      </c>
      <c r="E861" s="124" t="s">
        <v>2</v>
      </c>
      <c r="F861" s="124">
        <v>141.80000000000001</v>
      </c>
      <c r="G861" s="124">
        <v>141.25</v>
      </c>
      <c r="H861" s="124">
        <v>140.55000000000001</v>
      </c>
      <c r="I861" s="126">
        <v>139.9</v>
      </c>
      <c r="J861" s="127">
        <f t="shared" si="1914"/>
        <v>5500.0000000001137</v>
      </c>
      <c r="K861" s="128">
        <f t="shared" ref="K861" si="1917">(IF(E861="SHORT",IF(H861="",0,G861-H861),IF(E861="LONG",IF(H861="",0,H861-G861))))*D861</f>
        <v>6999.9999999998863</v>
      </c>
      <c r="L861" s="128">
        <f t="shared" ref="L861" si="1918">(IF(E861="SHORT",IF(I861="",0,H861-I861),IF(E861="LONG",IF(I861="",0,(I861-H861)))))*D861</f>
        <v>6500.0000000000564</v>
      </c>
      <c r="M861" s="128">
        <f t="shared" si="1915"/>
        <v>1.9000000000000059</v>
      </c>
      <c r="N861" s="129">
        <f t="shared" si="1916"/>
        <v>19000.000000000058</v>
      </c>
    </row>
    <row r="862" spans="1:14" s="79" customFormat="1" ht="14.25" customHeight="1">
      <c r="A862" s="103">
        <v>43447</v>
      </c>
      <c r="B862" s="104" t="s">
        <v>32</v>
      </c>
      <c r="C862" s="104" t="s">
        <v>53</v>
      </c>
      <c r="D862" s="105">
        <v>2500</v>
      </c>
      <c r="E862" s="104" t="s">
        <v>2</v>
      </c>
      <c r="F862" s="104">
        <v>295.5</v>
      </c>
      <c r="G862" s="104">
        <v>292.75</v>
      </c>
      <c r="H862" s="104"/>
      <c r="I862" s="106"/>
      <c r="J862" s="107">
        <f t="shared" si="1914"/>
        <v>6875</v>
      </c>
      <c r="K862" s="108"/>
      <c r="L862" s="108"/>
      <c r="M862" s="108">
        <f t="shared" si="1915"/>
        <v>2.75</v>
      </c>
      <c r="N862" s="109">
        <f t="shared" si="1916"/>
        <v>6875</v>
      </c>
    </row>
    <row r="863" spans="1:14" s="87" customFormat="1" ht="14.25" customHeight="1">
      <c r="A863" s="103">
        <v>43447</v>
      </c>
      <c r="B863" s="104" t="s">
        <v>31</v>
      </c>
      <c r="C863" s="104" t="s">
        <v>53</v>
      </c>
      <c r="D863" s="105">
        <v>200</v>
      </c>
      <c r="E863" s="104" t="s">
        <v>1</v>
      </c>
      <c r="F863" s="104">
        <v>3689</v>
      </c>
      <c r="G863" s="104">
        <v>3659</v>
      </c>
      <c r="H863" s="104"/>
      <c r="I863" s="106"/>
      <c r="J863" s="107">
        <f t="shared" si="1914"/>
        <v>-6000</v>
      </c>
      <c r="K863" s="108"/>
      <c r="L863" s="108"/>
      <c r="M863" s="108">
        <f t="shared" si="1915"/>
        <v>-30</v>
      </c>
      <c r="N863" s="109">
        <f t="shared" si="1916"/>
        <v>-6000</v>
      </c>
    </row>
    <row r="864" spans="1:14" s="87" customFormat="1" ht="14.25" customHeight="1">
      <c r="A864" s="103">
        <v>43446</v>
      </c>
      <c r="B864" s="104" t="s">
        <v>4</v>
      </c>
      <c r="C864" s="104" t="s">
        <v>56</v>
      </c>
      <c r="D864" s="105">
        <v>30</v>
      </c>
      <c r="E864" s="104" t="s">
        <v>1</v>
      </c>
      <c r="F864" s="104">
        <v>38341</v>
      </c>
      <c r="G864" s="104">
        <v>38441</v>
      </c>
      <c r="H864" s="104">
        <v>38566</v>
      </c>
      <c r="I864" s="106"/>
      <c r="J864" s="107">
        <f t="shared" ref="J864:J869" si="1919">(IF(E864="SHORT",F864-G864,IF(E864="LONG",G864-F864)))*D864</f>
        <v>3000</v>
      </c>
      <c r="K864" s="108">
        <f t="shared" ref="K864:K869" si="1920">(IF(E864="SHORT",IF(H864="",0,G864-H864),IF(E864="LONG",IF(H864="",0,H864-G864))))*D864</f>
        <v>3750</v>
      </c>
      <c r="L864" s="108"/>
      <c r="M864" s="108">
        <f t="shared" ref="M864:M869" si="1921">(K864+J864+L864)/D864</f>
        <v>225</v>
      </c>
      <c r="N864" s="109">
        <f t="shared" ref="N864:N869" si="1922">M864*D864</f>
        <v>6750</v>
      </c>
    </row>
    <row r="865" spans="1:14" s="87" customFormat="1" ht="14.25" customHeight="1">
      <c r="A865" s="103">
        <v>43446</v>
      </c>
      <c r="B865" s="104" t="s">
        <v>31</v>
      </c>
      <c r="C865" s="104" t="s">
        <v>53</v>
      </c>
      <c r="D865" s="105">
        <v>200</v>
      </c>
      <c r="E865" s="104" t="s">
        <v>1</v>
      </c>
      <c r="F865" s="104">
        <v>3782</v>
      </c>
      <c r="G865" s="104">
        <v>3807</v>
      </c>
      <c r="H865" s="104"/>
      <c r="I865" s="106"/>
      <c r="J865" s="107">
        <f t="shared" si="1919"/>
        <v>5000</v>
      </c>
      <c r="K865" s="108"/>
      <c r="L865" s="108"/>
      <c r="M865" s="108">
        <f t="shared" si="1921"/>
        <v>25</v>
      </c>
      <c r="N865" s="109">
        <f t="shared" si="1922"/>
        <v>5000</v>
      </c>
    </row>
    <row r="866" spans="1:14" s="87" customFormat="1" ht="14.25" customHeight="1">
      <c r="A866" s="103">
        <v>43446</v>
      </c>
      <c r="B866" s="104" t="s">
        <v>48</v>
      </c>
      <c r="C866" s="104" t="s">
        <v>55</v>
      </c>
      <c r="D866" s="105">
        <v>500</v>
      </c>
      <c r="E866" s="104" t="s">
        <v>2</v>
      </c>
      <c r="F866" s="104">
        <v>776.5</v>
      </c>
      <c r="G866" s="104">
        <v>773.3</v>
      </c>
      <c r="H866" s="104"/>
      <c r="I866" s="106"/>
      <c r="J866" s="107">
        <f t="shared" si="1919"/>
        <v>1600.0000000000227</v>
      </c>
      <c r="K866" s="108"/>
      <c r="L866" s="108"/>
      <c r="M866" s="108">
        <f t="shared" si="1921"/>
        <v>3.2000000000000455</v>
      </c>
      <c r="N866" s="109">
        <f t="shared" si="1922"/>
        <v>1600.0000000000227</v>
      </c>
    </row>
    <row r="867" spans="1:14" s="87" customFormat="1" ht="14.25" customHeight="1">
      <c r="A867" s="103">
        <v>43446</v>
      </c>
      <c r="B867" s="104" t="s">
        <v>49</v>
      </c>
      <c r="C867" s="104" t="s">
        <v>55</v>
      </c>
      <c r="D867" s="105">
        <v>10000</v>
      </c>
      <c r="E867" s="104" t="s">
        <v>2</v>
      </c>
      <c r="F867" s="104">
        <v>139.44999999999999</v>
      </c>
      <c r="G867" s="104">
        <v>138.9</v>
      </c>
      <c r="H867" s="104">
        <v>138.25</v>
      </c>
      <c r="I867" s="106"/>
      <c r="J867" s="107">
        <f t="shared" si="1919"/>
        <v>5499.999999999829</v>
      </c>
      <c r="K867" s="108">
        <f t="shared" si="1920"/>
        <v>6500.0000000000564</v>
      </c>
      <c r="L867" s="108"/>
      <c r="M867" s="108">
        <f t="shared" si="1921"/>
        <v>1.1999999999999886</v>
      </c>
      <c r="N867" s="109">
        <f t="shared" si="1922"/>
        <v>11999.999999999887</v>
      </c>
    </row>
    <row r="868" spans="1:14" s="79" customFormat="1" ht="14.25" customHeight="1">
      <c r="A868" s="103">
        <v>43446</v>
      </c>
      <c r="B868" s="104" t="s">
        <v>3</v>
      </c>
      <c r="C868" s="104" t="s">
        <v>55</v>
      </c>
      <c r="D868" s="105">
        <v>2000</v>
      </c>
      <c r="E868" s="104" t="s">
        <v>2</v>
      </c>
      <c r="F868" s="104">
        <v>444.5</v>
      </c>
      <c r="G868" s="104">
        <v>443</v>
      </c>
      <c r="H868" s="104"/>
      <c r="I868" s="106"/>
      <c r="J868" s="107">
        <f t="shared" si="1919"/>
        <v>3000</v>
      </c>
      <c r="K868" s="108"/>
      <c r="L868" s="108"/>
      <c r="M868" s="108">
        <f t="shared" si="1921"/>
        <v>1.5</v>
      </c>
      <c r="N868" s="109">
        <f t="shared" si="1922"/>
        <v>3000</v>
      </c>
    </row>
    <row r="869" spans="1:14" s="79" customFormat="1" ht="14.25" customHeight="1">
      <c r="A869" s="103">
        <v>43446</v>
      </c>
      <c r="B869" s="104" t="s">
        <v>6</v>
      </c>
      <c r="C869" s="104" t="s">
        <v>55</v>
      </c>
      <c r="D869" s="105">
        <v>10000</v>
      </c>
      <c r="E869" s="104" t="s">
        <v>2</v>
      </c>
      <c r="F869" s="104">
        <v>142.94999999999999</v>
      </c>
      <c r="G869" s="104">
        <v>142.4</v>
      </c>
      <c r="H869" s="104">
        <v>141.69999999999999</v>
      </c>
      <c r="I869" s="106"/>
      <c r="J869" s="107">
        <f t="shared" si="1919"/>
        <v>5499.999999999829</v>
      </c>
      <c r="K869" s="108">
        <f t="shared" si="1920"/>
        <v>7000.000000000171</v>
      </c>
      <c r="L869" s="108"/>
      <c r="M869" s="108">
        <f t="shared" si="1921"/>
        <v>1.25</v>
      </c>
      <c r="N869" s="109">
        <f t="shared" si="1922"/>
        <v>12500</v>
      </c>
    </row>
    <row r="870" spans="1:14" s="87" customFormat="1" ht="14.25" customHeight="1">
      <c r="A870" s="123">
        <v>43445</v>
      </c>
      <c r="B870" s="124" t="s">
        <v>4</v>
      </c>
      <c r="C870" s="124" t="s">
        <v>56</v>
      </c>
      <c r="D870" s="125">
        <v>30</v>
      </c>
      <c r="E870" s="124" t="s">
        <v>1</v>
      </c>
      <c r="F870" s="124">
        <v>38291</v>
      </c>
      <c r="G870" s="124">
        <v>38391</v>
      </c>
      <c r="H870" s="124">
        <v>38516</v>
      </c>
      <c r="I870" s="126">
        <v>38626</v>
      </c>
      <c r="J870" s="127">
        <f t="shared" ref="J870:J874" si="1923">(IF(E870="SHORT",F870-G870,IF(E870="LONG",G870-F870)))*D870</f>
        <v>3000</v>
      </c>
      <c r="K870" s="128">
        <f t="shared" ref="K870:K873" si="1924">(IF(E870="SHORT",IF(H870="",0,G870-H870),IF(E870="LONG",IF(H870="",0,H870-G870))))*D870</f>
        <v>3750</v>
      </c>
      <c r="L870" s="128">
        <f t="shared" ref="L870:L872" si="1925">(IF(E870="SHORT",IF(I870="",0,H870-I870),IF(E870="LONG",IF(I870="",0,(I870-H870)))))*D870</f>
        <v>3300</v>
      </c>
      <c r="M870" s="128">
        <f t="shared" ref="M870:M874" si="1926">(K870+J870+L870)/D870</f>
        <v>335</v>
      </c>
      <c r="N870" s="129">
        <f t="shared" ref="N870:N874" si="1927">M870*D870</f>
        <v>10050</v>
      </c>
    </row>
    <row r="871" spans="1:14" s="79" customFormat="1" ht="14.25" customHeight="1">
      <c r="A871" s="103">
        <v>43445</v>
      </c>
      <c r="B871" s="104" t="s">
        <v>6</v>
      </c>
      <c r="C871" s="104" t="s">
        <v>55</v>
      </c>
      <c r="D871" s="105">
        <v>10000</v>
      </c>
      <c r="E871" s="104" t="s">
        <v>1</v>
      </c>
      <c r="F871" s="104">
        <v>142.1</v>
      </c>
      <c r="G871" s="104">
        <v>142.65</v>
      </c>
      <c r="H871" s="104"/>
      <c r="I871" s="106"/>
      <c r="J871" s="107">
        <f>(IF(E871="SHORT",F871-G871,IF(E871="LONG",G871-F871)))*D871</f>
        <v>5500.0000000001137</v>
      </c>
      <c r="K871" s="108"/>
      <c r="L871" s="108"/>
      <c r="M871" s="108">
        <f t="shared" si="1926"/>
        <v>0.55000000000001137</v>
      </c>
      <c r="N871" s="109">
        <f t="shared" si="1927"/>
        <v>5500.0000000001137</v>
      </c>
    </row>
    <row r="872" spans="1:14" s="79" customFormat="1" ht="14.25" customHeight="1">
      <c r="A872" s="123">
        <v>43445</v>
      </c>
      <c r="B872" s="124" t="s">
        <v>5</v>
      </c>
      <c r="C872" s="124" t="s">
        <v>55</v>
      </c>
      <c r="D872" s="125">
        <v>10000</v>
      </c>
      <c r="E872" s="124" t="s">
        <v>1</v>
      </c>
      <c r="F872" s="124">
        <v>189.15</v>
      </c>
      <c r="G872" s="124">
        <v>189.7</v>
      </c>
      <c r="H872" s="124">
        <v>190.4</v>
      </c>
      <c r="I872" s="126">
        <v>191</v>
      </c>
      <c r="J872" s="127">
        <f t="shared" si="1923"/>
        <v>5499.999999999829</v>
      </c>
      <c r="K872" s="128">
        <f t="shared" si="1924"/>
        <v>7000.000000000171</v>
      </c>
      <c r="L872" s="128">
        <f t="shared" si="1925"/>
        <v>5999.9999999999436</v>
      </c>
      <c r="M872" s="128">
        <f t="shared" si="1926"/>
        <v>1.8499999999999941</v>
      </c>
      <c r="N872" s="129">
        <f t="shared" si="1927"/>
        <v>18499.999999999942</v>
      </c>
    </row>
    <row r="873" spans="1:14" s="87" customFormat="1" ht="14.25" customHeight="1">
      <c r="A873" s="103">
        <v>43445</v>
      </c>
      <c r="B873" s="104" t="s">
        <v>31</v>
      </c>
      <c r="C873" s="104" t="s">
        <v>53</v>
      </c>
      <c r="D873" s="105">
        <v>200</v>
      </c>
      <c r="E873" s="104" t="s">
        <v>1</v>
      </c>
      <c r="F873" s="104">
        <v>3711</v>
      </c>
      <c r="G873" s="104">
        <v>3736</v>
      </c>
      <c r="H873" s="104">
        <v>3771</v>
      </c>
      <c r="I873" s="106"/>
      <c r="J873" s="107">
        <f t="shared" si="1923"/>
        <v>5000</v>
      </c>
      <c r="K873" s="108">
        <f t="shared" si="1924"/>
        <v>7000</v>
      </c>
      <c r="L873" s="108"/>
      <c r="M873" s="108">
        <f t="shared" si="1926"/>
        <v>60</v>
      </c>
      <c r="N873" s="109">
        <f t="shared" si="1927"/>
        <v>12000</v>
      </c>
    </row>
    <row r="874" spans="1:14" s="79" customFormat="1" ht="14.25" customHeight="1">
      <c r="A874" s="103">
        <v>43445</v>
      </c>
      <c r="B874" s="104" t="s">
        <v>31</v>
      </c>
      <c r="C874" s="104" t="s">
        <v>53</v>
      </c>
      <c r="D874" s="105">
        <v>200</v>
      </c>
      <c r="E874" s="104" t="s">
        <v>2</v>
      </c>
      <c r="F874" s="104">
        <v>3683</v>
      </c>
      <c r="G874" s="104">
        <v>3713</v>
      </c>
      <c r="H874" s="104"/>
      <c r="I874" s="106"/>
      <c r="J874" s="107">
        <f t="shared" si="1923"/>
        <v>-6000</v>
      </c>
      <c r="K874" s="108"/>
      <c r="L874" s="108"/>
      <c r="M874" s="108">
        <f t="shared" si="1926"/>
        <v>-30</v>
      </c>
      <c r="N874" s="109">
        <f t="shared" si="1927"/>
        <v>-6000</v>
      </c>
    </row>
    <row r="875" spans="1:14" s="79" customFormat="1" ht="14.25" customHeight="1">
      <c r="A875" s="103">
        <v>43444</v>
      </c>
      <c r="B875" s="104" t="s">
        <v>31</v>
      </c>
      <c r="C875" s="104" t="s">
        <v>53</v>
      </c>
      <c r="D875" s="105">
        <v>200</v>
      </c>
      <c r="E875" s="104" t="s">
        <v>2</v>
      </c>
      <c r="F875" s="104">
        <v>3760</v>
      </c>
      <c r="G875" s="104">
        <v>3735</v>
      </c>
      <c r="H875" s="104"/>
      <c r="I875" s="106"/>
      <c r="J875" s="107">
        <f t="shared" ref="J875:J880" si="1928">(IF(E875="SHORT",F875-G875,IF(E875="LONG",G875-F875)))*D875</f>
        <v>5000</v>
      </c>
      <c r="K875" s="108"/>
      <c r="L875" s="108"/>
      <c r="M875" s="108">
        <f t="shared" ref="M875:M880" si="1929">(K875+J875+L875)/D875</f>
        <v>25</v>
      </c>
      <c r="N875" s="109">
        <f t="shared" ref="N875:N880" si="1930">M875*D875</f>
        <v>5000</v>
      </c>
    </row>
    <row r="876" spans="1:14" s="79" customFormat="1" ht="14.25" customHeight="1">
      <c r="A876" s="103">
        <v>43444</v>
      </c>
      <c r="B876" s="104" t="s">
        <v>32</v>
      </c>
      <c r="C876" s="104" t="s">
        <v>53</v>
      </c>
      <c r="D876" s="105">
        <v>2500</v>
      </c>
      <c r="E876" s="104" t="s">
        <v>2</v>
      </c>
      <c r="F876" s="104">
        <v>324.14999999999998</v>
      </c>
      <c r="G876" s="104">
        <v>321.39999999999998</v>
      </c>
      <c r="H876" s="104"/>
      <c r="I876" s="106"/>
      <c r="J876" s="107">
        <f t="shared" si="1928"/>
        <v>6875</v>
      </c>
      <c r="K876" s="108"/>
      <c r="L876" s="108"/>
      <c r="M876" s="108">
        <f t="shared" si="1929"/>
        <v>2.75</v>
      </c>
      <c r="N876" s="109">
        <f t="shared" si="1930"/>
        <v>6875</v>
      </c>
    </row>
    <row r="877" spans="1:14" s="87" customFormat="1" ht="14.25" customHeight="1">
      <c r="A877" s="103">
        <v>43444</v>
      </c>
      <c r="B877" s="104" t="s">
        <v>4</v>
      </c>
      <c r="C877" s="104" t="s">
        <v>56</v>
      </c>
      <c r="D877" s="105">
        <v>30</v>
      </c>
      <c r="E877" s="104" t="s">
        <v>2</v>
      </c>
      <c r="F877" s="104">
        <v>37778</v>
      </c>
      <c r="G877" s="104">
        <v>37903</v>
      </c>
      <c r="H877" s="104"/>
      <c r="I877" s="106"/>
      <c r="J877" s="107">
        <f t="shared" si="1928"/>
        <v>-3750</v>
      </c>
      <c r="K877" s="108"/>
      <c r="L877" s="108"/>
      <c r="M877" s="108">
        <f t="shared" si="1929"/>
        <v>-125</v>
      </c>
      <c r="N877" s="109">
        <f t="shared" si="1930"/>
        <v>-3750</v>
      </c>
    </row>
    <row r="878" spans="1:14" s="87" customFormat="1" ht="14.25" customHeight="1">
      <c r="A878" s="123">
        <v>43444</v>
      </c>
      <c r="B878" s="124" t="s">
        <v>6</v>
      </c>
      <c r="C878" s="124" t="s">
        <v>55</v>
      </c>
      <c r="D878" s="125">
        <v>10000</v>
      </c>
      <c r="E878" s="124" t="s">
        <v>1</v>
      </c>
      <c r="F878" s="124">
        <v>142.15</v>
      </c>
      <c r="G878" s="124">
        <v>142.69999999999999</v>
      </c>
      <c r="H878" s="124">
        <v>143.4</v>
      </c>
      <c r="I878" s="126">
        <v>144.05000000000001</v>
      </c>
      <c r="J878" s="127">
        <f t="shared" si="1928"/>
        <v>5499.999999999829</v>
      </c>
      <c r="K878" s="128">
        <f t="shared" ref="K878:K879" si="1931">(IF(E878="SHORT",IF(H878="",0,G878-H878),IF(E878="LONG",IF(H878="",0,H878-G878))))*D878</f>
        <v>7000.000000000171</v>
      </c>
      <c r="L878" s="128">
        <f t="shared" ref="L878:L879" si="1932">(IF(E878="SHORT",IF(I878="",0,H878-I878),IF(E878="LONG",IF(I878="",0,(I878-H878)))))*D878</f>
        <v>6500.0000000000564</v>
      </c>
      <c r="M878" s="128">
        <f t="shared" si="1929"/>
        <v>1.9000000000000059</v>
      </c>
      <c r="N878" s="129">
        <f t="shared" si="1930"/>
        <v>19000.000000000058</v>
      </c>
    </row>
    <row r="879" spans="1:14" s="87" customFormat="1" ht="14.25" customHeight="1">
      <c r="A879" s="123">
        <v>43444</v>
      </c>
      <c r="B879" s="124" t="s">
        <v>5</v>
      </c>
      <c r="C879" s="124" t="s">
        <v>55</v>
      </c>
      <c r="D879" s="125">
        <v>10000</v>
      </c>
      <c r="E879" s="124" t="s">
        <v>1</v>
      </c>
      <c r="F879" s="124">
        <v>187.35</v>
      </c>
      <c r="G879" s="124">
        <v>187.9</v>
      </c>
      <c r="H879" s="124">
        <v>188.6</v>
      </c>
      <c r="I879" s="126">
        <v>189.25</v>
      </c>
      <c r="J879" s="127">
        <f t="shared" si="1928"/>
        <v>5500.0000000001137</v>
      </c>
      <c r="K879" s="128">
        <f t="shared" si="1931"/>
        <v>6999.9999999998863</v>
      </c>
      <c r="L879" s="128">
        <f t="shared" si="1932"/>
        <v>6500.0000000000564</v>
      </c>
      <c r="M879" s="128">
        <f t="shared" si="1929"/>
        <v>1.9000000000000059</v>
      </c>
      <c r="N879" s="129">
        <f t="shared" si="1930"/>
        <v>19000.000000000058</v>
      </c>
    </row>
    <row r="880" spans="1:14" s="79" customFormat="1" ht="14.25" customHeight="1">
      <c r="A880" s="103">
        <v>43444</v>
      </c>
      <c r="B880" s="104" t="s">
        <v>3</v>
      </c>
      <c r="C880" s="104" t="s">
        <v>55</v>
      </c>
      <c r="D880" s="105">
        <v>2000</v>
      </c>
      <c r="E880" s="104" t="s">
        <v>2</v>
      </c>
      <c r="F880" s="104">
        <v>435.75</v>
      </c>
      <c r="G880" s="104">
        <v>439.5</v>
      </c>
      <c r="H880" s="104"/>
      <c r="I880" s="106"/>
      <c r="J880" s="107">
        <f t="shared" si="1928"/>
        <v>-7500</v>
      </c>
      <c r="K880" s="108"/>
      <c r="L880" s="108"/>
      <c r="M880" s="108">
        <f t="shared" si="1929"/>
        <v>-3.75</v>
      </c>
      <c r="N880" s="109">
        <f t="shared" si="1930"/>
        <v>-7500</v>
      </c>
    </row>
    <row r="881" spans="1:14" s="87" customFormat="1" ht="14.25" customHeight="1">
      <c r="A881" s="123">
        <v>43441</v>
      </c>
      <c r="B881" s="124" t="s">
        <v>4</v>
      </c>
      <c r="C881" s="124" t="s">
        <v>56</v>
      </c>
      <c r="D881" s="125">
        <v>30</v>
      </c>
      <c r="E881" s="124" t="s">
        <v>1</v>
      </c>
      <c r="F881" s="124">
        <v>37337</v>
      </c>
      <c r="G881" s="124">
        <v>37437</v>
      </c>
      <c r="H881" s="124">
        <v>37562</v>
      </c>
      <c r="I881" s="126">
        <v>37672</v>
      </c>
      <c r="J881" s="127">
        <f t="shared" ref="J881:J886" si="1933">(IF(E881="SHORT",F881-G881,IF(E881="LONG",G881-F881)))*D881</f>
        <v>3000</v>
      </c>
      <c r="K881" s="128">
        <f t="shared" ref="K881:K886" si="1934">(IF(E881="SHORT",IF(H881="",0,G881-H881),IF(E881="LONG",IF(H881="",0,H881-G881))))*D881</f>
        <v>3750</v>
      </c>
      <c r="L881" s="128">
        <f t="shared" ref="L881:L886" si="1935">(IF(E881="SHORT",IF(I881="",0,H881-I881),IF(E881="LONG",IF(I881="",0,(I881-H881)))))*D881</f>
        <v>3300</v>
      </c>
      <c r="M881" s="128">
        <f t="shared" ref="M881:M886" si="1936">(K881+J881+L881)/D881</f>
        <v>335</v>
      </c>
      <c r="N881" s="129">
        <f>M881*D881</f>
        <v>10050</v>
      </c>
    </row>
    <row r="882" spans="1:14" s="87" customFormat="1" ht="14.25" customHeight="1">
      <c r="A882" s="123">
        <v>43441</v>
      </c>
      <c r="B882" s="124" t="s">
        <v>0</v>
      </c>
      <c r="C882" s="124" t="s">
        <v>56</v>
      </c>
      <c r="D882" s="125">
        <v>100</v>
      </c>
      <c r="E882" s="124" t="s">
        <v>1</v>
      </c>
      <c r="F882" s="124">
        <v>31108</v>
      </c>
      <c r="G882" s="124">
        <v>31173</v>
      </c>
      <c r="H882" s="124">
        <v>31253</v>
      </c>
      <c r="I882" s="126">
        <v>31328</v>
      </c>
      <c r="J882" s="127">
        <f t="shared" si="1933"/>
        <v>6500</v>
      </c>
      <c r="K882" s="128">
        <f t="shared" si="1934"/>
        <v>8000</v>
      </c>
      <c r="L882" s="128">
        <f t="shared" si="1935"/>
        <v>7500</v>
      </c>
      <c r="M882" s="128">
        <f t="shared" si="1936"/>
        <v>220</v>
      </c>
      <c r="N882" s="129">
        <f t="shared" ref="N882:N886" si="1937">M882*D882</f>
        <v>22000</v>
      </c>
    </row>
    <row r="883" spans="1:14" s="79" customFormat="1" ht="14.25" customHeight="1">
      <c r="A883" s="103">
        <v>43441</v>
      </c>
      <c r="B883" s="104" t="s">
        <v>31</v>
      </c>
      <c r="C883" s="104" t="s">
        <v>53</v>
      </c>
      <c r="D883" s="105">
        <v>200</v>
      </c>
      <c r="E883" s="104" t="s">
        <v>2</v>
      </c>
      <c r="F883" s="104">
        <v>3617</v>
      </c>
      <c r="G883" s="104">
        <v>3647</v>
      </c>
      <c r="H883" s="104"/>
      <c r="I883" s="106"/>
      <c r="J883" s="107">
        <f t="shared" si="1933"/>
        <v>-6000</v>
      </c>
      <c r="K883" s="108"/>
      <c r="L883" s="108"/>
      <c r="M883" s="108">
        <f t="shared" si="1936"/>
        <v>-30</v>
      </c>
      <c r="N883" s="109">
        <f t="shared" si="1937"/>
        <v>-6000</v>
      </c>
    </row>
    <row r="884" spans="1:14" s="87" customFormat="1" ht="14.25" customHeight="1">
      <c r="A884" s="123">
        <v>43441</v>
      </c>
      <c r="B884" s="124" t="s">
        <v>31</v>
      </c>
      <c r="C884" s="124" t="s">
        <v>53</v>
      </c>
      <c r="D884" s="125">
        <v>200</v>
      </c>
      <c r="E884" s="124" t="s">
        <v>1</v>
      </c>
      <c r="F884" s="124">
        <v>3630</v>
      </c>
      <c r="G884" s="124">
        <v>3655</v>
      </c>
      <c r="H884" s="124">
        <v>3690</v>
      </c>
      <c r="I884" s="126">
        <v>3720</v>
      </c>
      <c r="J884" s="127">
        <f t="shared" si="1933"/>
        <v>5000</v>
      </c>
      <c r="K884" s="128">
        <f t="shared" si="1934"/>
        <v>7000</v>
      </c>
      <c r="L884" s="128">
        <f t="shared" si="1935"/>
        <v>6000</v>
      </c>
      <c r="M884" s="128">
        <f t="shared" si="1936"/>
        <v>90</v>
      </c>
      <c r="N884" s="129">
        <f t="shared" si="1937"/>
        <v>18000</v>
      </c>
    </row>
    <row r="885" spans="1:14" s="87" customFormat="1" ht="14.25" customHeight="1">
      <c r="A885" s="123">
        <v>43441</v>
      </c>
      <c r="B885" s="124" t="s">
        <v>5</v>
      </c>
      <c r="C885" s="124" t="s">
        <v>55</v>
      </c>
      <c r="D885" s="125">
        <v>10000</v>
      </c>
      <c r="E885" s="124" t="s">
        <v>1</v>
      </c>
      <c r="F885" s="124">
        <v>188.45</v>
      </c>
      <c r="G885" s="124">
        <v>189</v>
      </c>
      <c r="H885" s="124">
        <v>189.7</v>
      </c>
      <c r="I885" s="126">
        <v>190.3</v>
      </c>
      <c r="J885" s="127">
        <f t="shared" si="1933"/>
        <v>5500.0000000001137</v>
      </c>
      <c r="K885" s="128">
        <f t="shared" si="1934"/>
        <v>6999.9999999998863</v>
      </c>
      <c r="L885" s="128">
        <f t="shared" si="1935"/>
        <v>6000.0000000002274</v>
      </c>
      <c r="M885" s="128">
        <f t="shared" si="1936"/>
        <v>1.8500000000000225</v>
      </c>
      <c r="N885" s="129">
        <f t="shared" si="1937"/>
        <v>18500.000000000226</v>
      </c>
    </row>
    <row r="886" spans="1:14" s="87" customFormat="1" ht="14.25" customHeight="1">
      <c r="A886" s="123">
        <v>43441</v>
      </c>
      <c r="B886" s="124" t="s">
        <v>49</v>
      </c>
      <c r="C886" s="124" t="s">
        <v>55</v>
      </c>
      <c r="D886" s="125">
        <v>10000</v>
      </c>
      <c r="E886" s="124" t="s">
        <v>1</v>
      </c>
      <c r="F886" s="124">
        <v>138.30000000000001</v>
      </c>
      <c r="G886" s="124">
        <v>138.85</v>
      </c>
      <c r="H886" s="124">
        <v>139.55000000000001</v>
      </c>
      <c r="I886" s="126">
        <v>140.15</v>
      </c>
      <c r="J886" s="127">
        <f t="shared" si="1933"/>
        <v>5499.999999999829</v>
      </c>
      <c r="K886" s="128">
        <f t="shared" si="1934"/>
        <v>7000.000000000171</v>
      </c>
      <c r="L886" s="128">
        <f t="shared" si="1935"/>
        <v>5999.9999999999436</v>
      </c>
      <c r="M886" s="128">
        <f t="shared" si="1936"/>
        <v>1.8499999999999941</v>
      </c>
      <c r="N886" s="129">
        <f t="shared" si="1937"/>
        <v>18499.999999999942</v>
      </c>
    </row>
    <row r="887" spans="1:14" s="87" customFormat="1" ht="14.25" customHeight="1">
      <c r="A887" s="103">
        <v>43440</v>
      </c>
      <c r="B887" s="104" t="s">
        <v>0</v>
      </c>
      <c r="C887" s="104" t="s">
        <v>56</v>
      </c>
      <c r="D887" s="105">
        <v>100</v>
      </c>
      <c r="E887" s="104" t="s">
        <v>2</v>
      </c>
      <c r="F887" s="104">
        <v>31128</v>
      </c>
      <c r="G887" s="104">
        <v>31208</v>
      </c>
      <c r="H887" s="104"/>
      <c r="I887" s="106"/>
      <c r="J887" s="107">
        <f t="shared" ref="J887" si="1938">(IF(E887="SHORT",F887-G887,IF(E887="LONG",G887-F887)))*D887</f>
        <v>-8000</v>
      </c>
      <c r="K887" s="108"/>
      <c r="L887" s="108"/>
      <c r="M887" s="108">
        <f t="shared" ref="M887" si="1939">(K887+J887+L887)/D887</f>
        <v>-80</v>
      </c>
      <c r="N887" s="109">
        <f t="shared" ref="N887" si="1940">M887*D887</f>
        <v>-8000</v>
      </c>
    </row>
    <row r="888" spans="1:14" s="79" customFormat="1" ht="14.25" customHeight="1">
      <c r="A888" s="103">
        <v>43440</v>
      </c>
      <c r="B888" s="104" t="s">
        <v>4</v>
      </c>
      <c r="C888" s="104" t="s">
        <v>56</v>
      </c>
      <c r="D888" s="105">
        <v>30</v>
      </c>
      <c r="E888" s="104" t="s">
        <v>2</v>
      </c>
      <c r="F888" s="104">
        <v>37203</v>
      </c>
      <c r="G888" s="104">
        <v>37103</v>
      </c>
      <c r="H888" s="104"/>
      <c r="I888" s="106"/>
      <c r="J888" s="107">
        <f t="shared" ref="J888:J892" si="1941">(IF(E888="SHORT",F888-G888,IF(E888="LONG",G888-F888)))*D888</f>
        <v>3000</v>
      </c>
      <c r="K888" s="108"/>
      <c r="L888" s="108"/>
      <c r="M888" s="108">
        <f t="shared" ref="M888:M892" si="1942">(K888+J888+L888)/D888</f>
        <v>100</v>
      </c>
      <c r="N888" s="109">
        <f t="shared" ref="N888:N892" si="1943">M888*D888</f>
        <v>3000</v>
      </c>
    </row>
    <row r="889" spans="1:14" s="79" customFormat="1" ht="14.25" customHeight="1">
      <c r="A889" s="103">
        <v>43440</v>
      </c>
      <c r="B889" s="104" t="s">
        <v>5</v>
      </c>
      <c r="C889" s="104" t="s">
        <v>55</v>
      </c>
      <c r="D889" s="105">
        <v>10000</v>
      </c>
      <c r="E889" s="104" t="s">
        <v>2</v>
      </c>
      <c r="F889" s="104">
        <v>186.5</v>
      </c>
      <c r="G889" s="104">
        <v>185.95</v>
      </c>
      <c r="H889" s="104">
        <v>185.25</v>
      </c>
      <c r="I889" s="106"/>
      <c r="J889" s="107">
        <f t="shared" si="1941"/>
        <v>5500.0000000001137</v>
      </c>
      <c r="K889" s="108">
        <f t="shared" ref="K889:K890" si="1944">(IF(E889="SHORT",IF(H889="",0,G889-H889),IF(E889="LONG",IF(H889="",0,H889-G889))))*D889</f>
        <v>6999.9999999998863</v>
      </c>
      <c r="L889" s="108"/>
      <c r="M889" s="108">
        <f t="shared" si="1942"/>
        <v>1.25</v>
      </c>
      <c r="N889" s="109">
        <f t="shared" si="1943"/>
        <v>12500</v>
      </c>
    </row>
    <row r="890" spans="1:14" s="87" customFormat="1" ht="14.25" customHeight="1">
      <c r="A890" s="123">
        <v>43440</v>
      </c>
      <c r="B890" s="124" t="s">
        <v>32</v>
      </c>
      <c r="C890" s="124" t="s">
        <v>53</v>
      </c>
      <c r="D890" s="125">
        <v>2500</v>
      </c>
      <c r="E890" s="124" t="s">
        <v>2</v>
      </c>
      <c r="F890" s="124">
        <v>315.5</v>
      </c>
      <c r="G890" s="124">
        <v>312.75</v>
      </c>
      <c r="H890" s="124">
        <v>309.5</v>
      </c>
      <c r="I890" s="126">
        <v>306.5</v>
      </c>
      <c r="J890" s="127">
        <f t="shared" si="1941"/>
        <v>6875</v>
      </c>
      <c r="K890" s="128">
        <f t="shared" si="1944"/>
        <v>8125</v>
      </c>
      <c r="L890" s="128">
        <f t="shared" ref="L890" si="1945">(IF(E890="SHORT",IF(I890="",0,H890-I890),IF(E890="LONG",IF(I890="",0,(I890-H890)))))*D890</f>
        <v>7500</v>
      </c>
      <c r="M890" s="128">
        <f t="shared" si="1942"/>
        <v>9</v>
      </c>
      <c r="N890" s="129">
        <f t="shared" si="1943"/>
        <v>22500</v>
      </c>
    </row>
    <row r="891" spans="1:14" s="87" customFormat="1" ht="14.25" customHeight="1">
      <c r="A891" s="103">
        <v>43440</v>
      </c>
      <c r="B891" s="104" t="s">
        <v>31</v>
      </c>
      <c r="C891" s="104" t="s">
        <v>53</v>
      </c>
      <c r="D891" s="105">
        <v>200</v>
      </c>
      <c r="E891" s="104" t="s">
        <v>1</v>
      </c>
      <c r="F891" s="104">
        <v>3724</v>
      </c>
      <c r="G891" s="104">
        <v>3748</v>
      </c>
      <c r="H891" s="104"/>
      <c r="I891" s="106"/>
      <c r="J891" s="107">
        <f t="shared" si="1941"/>
        <v>4800</v>
      </c>
      <c r="K891" s="108"/>
      <c r="L891" s="108"/>
      <c r="M891" s="108">
        <f t="shared" si="1942"/>
        <v>24</v>
      </c>
      <c r="N891" s="109">
        <f t="shared" si="1943"/>
        <v>4800</v>
      </c>
    </row>
    <row r="892" spans="1:14" s="87" customFormat="1" ht="14.25" customHeight="1">
      <c r="A892" s="103">
        <v>43440</v>
      </c>
      <c r="B892" s="104" t="s">
        <v>31</v>
      </c>
      <c r="C892" s="104" t="s">
        <v>53</v>
      </c>
      <c r="D892" s="105">
        <v>200</v>
      </c>
      <c r="E892" s="104" t="s">
        <v>1</v>
      </c>
      <c r="F892" s="104">
        <v>3766</v>
      </c>
      <c r="G892" s="104">
        <v>3736</v>
      </c>
      <c r="H892" s="104"/>
      <c r="I892" s="106"/>
      <c r="J892" s="107">
        <f t="shared" si="1941"/>
        <v>-6000</v>
      </c>
      <c r="K892" s="108"/>
      <c r="L892" s="108"/>
      <c r="M892" s="108">
        <f t="shared" si="1942"/>
        <v>-30</v>
      </c>
      <c r="N892" s="109">
        <f t="shared" si="1943"/>
        <v>-6000</v>
      </c>
    </row>
    <row r="893" spans="1:14" s="87" customFormat="1" ht="14.25" customHeight="1">
      <c r="A893" s="123">
        <v>43439</v>
      </c>
      <c r="B893" s="124" t="s">
        <v>4</v>
      </c>
      <c r="C893" s="124" t="s">
        <v>56</v>
      </c>
      <c r="D893" s="125">
        <v>30</v>
      </c>
      <c r="E893" s="124" t="s">
        <v>1</v>
      </c>
      <c r="F893" s="124">
        <v>37238</v>
      </c>
      <c r="G893" s="124">
        <v>37338</v>
      </c>
      <c r="H893" s="124">
        <v>37463</v>
      </c>
      <c r="I893" s="126">
        <v>37578</v>
      </c>
      <c r="J893" s="127">
        <f t="shared" ref="J893:J898" si="1946">(IF(E893="SHORT",F893-G893,IF(E893="LONG",G893-F893)))*D893</f>
        <v>3000</v>
      </c>
      <c r="K893" s="128">
        <f t="shared" ref="K893:K898" si="1947">(IF(E893="SHORT",IF(H893="",0,G893-H893),IF(E893="LONG",IF(H893="",0,H893-G893))))*D893</f>
        <v>3750</v>
      </c>
      <c r="L893" s="128">
        <f t="shared" ref="L893:L898" si="1948">(IF(E893="SHORT",IF(I893="",0,H893-I893),IF(E893="LONG",IF(I893="",0,(I893-H893)))))*D893</f>
        <v>3450</v>
      </c>
      <c r="M893" s="128">
        <f t="shared" ref="M893:M898" si="1949">(K893+J893+L893)/D893</f>
        <v>340</v>
      </c>
      <c r="N893" s="129">
        <f t="shared" ref="N893:N898" si="1950">M893*D893</f>
        <v>10200</v>
      </c>
    </row>
    <row r="894" spans="1:14" s="79" customFormat="1" ht="14.25" customHeight="1">
      <c r="A894" s="103">
        <v>43439</v>
      </c>
      <c r="B894" s="104" t="s">
        <v>0</v>
      </c>
      <c r="C894" s="104" t="s">
        <v>56</v>
      </c>
      <c r="D894" s="105">
        <v>100</v>
      </c>
      <c r="E894" s="104" t="s">
        <v>1</v>
      </c>
      <c r="F894" s="104">
        <v>30981</v>
      </c>
      <c r="G894" s="104">
        <v>31046</v>
      </c>
      <c r="H894" s="104"/>
      <c r="I894" s="106"/>
      <c r="J894" s="107">
        <f t="shared" si="1946"/>
        <v>6500</v>
      </c>
      <c r="K894" s="108"/>
      <c r="L894" s="108"/>
      <c r="M894" s="108">
        <f t="shared" si="1949"/>
        <v>65</v>
      </c>
      <c r="N894" s="109">
        <f t="shared" si="1950"/>
        <v>6500</v>
      </c>
    </row>
    <row r="895" spans="1:14" s="79" customFormat="1" ht="14.25" customHeight="1">
      <c r="A895" s="103">
        <v>43439</v>
      </c>
      <c r="B895" s="104" t="s">
        <v>5</v>
      </c>
      <c r="C895" s="104" t="s">
        <v>55</v>
      </c>
      <c r="D895" s="105">
        <v>10000</v>
      </c>
      <c r="E895" s="104" t="s">
        <v>2</v>
      </c>
      <c r="F895" s="104">
        <v>186.1</v>
      </c>
      <c r="G895" s="104">
        <v>185.55</v>
      </c>
      <c r="H895" s="104"/>
      <c r="I895" s="106"/>
      <c r="J895" s="107">
        <f t="shared" si="1946"/>
        <v>5499.999999999829</v>
      </c>
      <c r="K895" s="108"/>
      <c r="L895" s="108"/>
      <c r="M895" s="108">
        <f t="shared" si="1949"/>
        <v>0.54999999999998295</v>
      </c>
      <c r="N895" s="109">
        <f t="shared" si="1950"/>
        <v>5499.999999999829</v>
      </c>
    </row>
    <row r="896" spans="1:14" s="79" customFormat="1" ht="14.25" customHeight="1">
      <c r="A896" s="103">
        <v>43439</v>
      </c>
      <c r="B896" s="104" t="s">
        <v>48</v>
      </c>
      <c r="C896" s="104" t="s">
        <v>55</v>
      </c>
      <c r="D896" s="105">
        <v>500</v>
      </c>
      <c r="E896" s="104" t="s">
        <v>1</v>
      </c>
      <c r="F896" s="104">
        <v>785.55</v>
      </c>
      <c r="G896" s="104">
        <v>791.5</v>
      </c>
      <c r="H896" s="104"/>
      <c r="I896" s="106"/>
      <c r="J896" s="107">
        <f t="shared" si="1946"/>
        <v>2975.0000000000227</v>
      </c>
      <c r="K896" s="108"/>
      <c r="L896" s="108"/>
      <c r="M896" s="108">
        <f t="shared" si="1949"/>
        <v>5.9500000000000455</v>
      </c>
      <c r="N896" s="109">
        <f t="shared" si="1950"/>
        <v>2975.0000000000227</v>
      </c>
    </row>
    <row r="897" spans="1:14" s="79" customFormat="1" ht="14.25" customHeight="1">
      <c r="A897" s="103">
        <v>43439</v>
      </c>
      <c r="B897" s="104" t="s">
        <v>6</v>
      </c>
      <c r="C897" s="104" t="s">
        <v>55</v>
      </c>
      <c r="D897" s="105">
        <v>10000</v>
      </c>
      <c r="E897" s="104" t="s">
        <v>2</v>
      </c>
      <c r="F897" s="104">
        <v>140.9</v>
      </c>
      <c r="G897" s="104">
        <v>140.35</v>
      </c>
      <c r="H897" s="104"/>
      <c r="I897" s="106"/>
      <c r="J897" s="107">
        <f t="shared" si="1946"/>
        <v>5500.0000000001137</v>
      </c>
      <c r="K897" s="108"/>
      <c r="L897" s="108"/>
      <c r="M897" s="108">
        <f t="shared" si="1949"/>
        <v>0.55000000000001137</v>
      </c>
      <c r="N897" s="109">
        <f t="shared" si="1950"/>
        <v>5500.0000000001137</v>
      </c>
    </row>
    <row r="898" spans="1:14" s="87" customFormat="1" ht="14.25" customHeight="1">
      <c r="A898" s="123">
        <v>43439</v>
      </c>
      <c r="B898" s="124" t="s">
        <v>31</v>
      </c>
      <c r="C898" s="124" t="s">
        <v>53</v>
      </c>
      <c r="D898" s="125">
        <v>200</v>
      </c>
      <c r="E898" s="124" t="s">
        <v>1</v>
      </c>
      <c r="F898" s="124">
        <v>3706</v>
      </c>
      <c r="G898" s="124">
        <v>3731</v>
      </c>
      <c r="H898" s="124">
        <v>3766</v>
      </c>
      <c r="I898" s="126">
        <v>3796</v>
      </c>
      <c r="J898" s="127">
        <f t="shared" si="1946"/>
        <v>5000</v>
      </c>
      <c r="K898" s="128">
        <f t="shared" si="1947"/>
        <v>7000</v>
      </c>
      <c r="L898" s="128">
        <f t="shared" si="1948"/>
        <v>6000</v>
      </c>
      <c r="M898" s="128">
        <f t="shared" si="1949"/>
        <v>90</v>
      </c>
      <c r="N898" s="129">
        <f t="shared" si="1950"/>
        <v>18000</v>
      </c>
    </row>
    <row r="899" spans="1:14" s="87" customFormat="1" ht="14.25" customHeight="1">
      <c r="A899" s="123">
        <v>43438</v>
      </c>
      <c r="B899" s="124" t="s">
        <v>32</v>
      </c>
      <c r="C899" s="124" t="s">
        <v>53</v>
      </c>
      <c r="D899" s="125">
        <v>2500</v>
      </c>
      <c r="E899" s="124" t="s">
        <v>1</v>
      </c>
      <c r="F899" s="124">
        <v>309.2</v>
      </c>
      <c r="G899" s="124">
        <v>311.95</v>
      </c>
      <c r="H899" s="124">
        <v>315.2</v>
      </c>
      <c r="I899" s="126">
        <v>318.2</v>
      </c>
      <c r="J899" s="127">
        <f t="shared" ref="J899:J901" si="1951">(IF(E899="SHORT",F899-G899,IF(E899="LONG",G899-F899)))*D899</f>
        <v>6875</v>
      </c>
      <c r="K899" s="128">
        <f t="shared" ref="K899:K901" si="1952">(IF(E899="SHORT",IF(H899="",0,G899-H899),IF(E899="LONG",IF(H899="",0,H899-G899))))*D899</f>
        <v>8125</v>
      </c>
      <c r="L899" s="128">
        <f t="shared" ref="L899" si="1953">(IF(E899="SHORT",IF(I899="",0,H899-I899),IF(E899="LONG",IF(I899="",0,(I899-H899)))))*D899</f>
        <v>7500</v>
      </c>
      <c r="M899" s="128">
        <f t="shared" ref="M899:M901" si="1954">(K899+J899+L899)/D899</f>
        <v>9</v>
      </c>
      <c r="N899" s="129">
        <f t="shared" ref="N899:N901" si="1955">M899*D899</f>
        <v>22500</v>
      </c>
    </row>
    <row r="900" spans="1:14" s="79" customFormat="1" ht="14.25" customHeight="1">
      <c r="A900" s="103">
        <v>43438</v>
      </c>
      <c r="B900" s="104" t="s">
        <v>31</v>
      </c>
      <c r="C900" s="104" t="s">
        <v>53</v>
      </c>
      <c r="D900" s="105">
        <v>200</v>
      </c>
      <c r="E900" s="104" t="s">
        <v>1</v>
      </c>
      <c r="F900" s="104">
        <v>3850</v>
      </c>
      <c r="G900" s="104">
        <v>3820</v>
      </c>
      <c r="H900" s="104"/>
      <c r="I900" s="106"/>
      <c r="J900" s="107">
        <f t="shared" si="1951"/>
        <v>-6000</v>
      </c>
      <c r="K900" s="108"/>
      <c r="L900" s="108"/>
      <c r="M900" s="108">
        <f t="shared" si="1954"/>
        <v>-30</v>
      </c>
      <c r="N900" s="109">
        <f t="shared" si="1955"/>
        <v>-6000</v>
      </c>
    </row>
    <row r="901" spans="1:14" s="87" customFormat="1" ht="14.25" customHeight="1">
      <c r="A901" s="103">
        <v>43438</v>
      </c>
      <c r="B901" s="104" t="s">
        <v>0</v>
      </c>
      <c r="C901" s="104" t="s">
        <v>56</v>
      </c>
      <c r="D901" s="105">
        <v>100</v>
      </c>
      <c r="E901" s="104" t="s">
        <v>1</v>
      </c>
      <c r="F901" s="104">
        <v>30930</v>
      </c>
      <c r="G901" s="104">
        <v>30995</v>
      </c>
      <c r="H901" s="104">
        <v>31075</v>
      </c>
      <c r="I901" s="106"/>
      <c r="J901" s="107">
        <f t="shared" si="1951"/>
        <v>6500</v>
      </c>
      <c r="K901" s="108">
        <f t="shared" si="1952"/>
        <v>8000</v>
      </c>
      <c r="L901" s="108"/>
      <c r="M901" s="108">
        <f t="shared" si="1954"/>
        <v>145</v>
      </c>
      <c r="N901" s="109">
        <f t="shared" si="1955"/>
        <v>14500</v>
      </c>
    </row>
    <row r="902" spans="1:14" s="79" customFormat="1" ht="14.25" customHeight="1">
      <c r="A902" s="103">
        <v>43438</v>
      </c>
      <c r="B902" s="104" t="s">
        <v>48</v>
      </c>
      <c r="C902" s="104" t="s">
        <v>55</v>
      </c>
      <c r="D902" s="105">
        <v>500</v>
      </c>
      <c r="E902" s="104" t="s">
        <v>1</v>
      </c>
      <c r="F902" s="104">
        <v>793.8</v>
      </c>
      <c r="G902" s="104">
        <v>799.5</v>
      </c>
      <c r="H902" s="104"/>
      <c r="I902" s="106"/>
      <c r="J902" s="107">
        <f t="shared" ref="J902:J904" si="1956">(IF(E902="SHORT",F902-G902,IF(E902="LONG",G902-F902)))*D902</f>
        <v>2850.0000000000227</v>
      </c>
      <c r="K902" s="108"/>
      <c r="L902" s="108"/>
      <c r="M902" s="108">
        <f t="shared" ref="M902:M904" si="1957">(K902+J902+L902)/D902</f>
        <v>5.7000000000000455</v>
      </c>
      <c r="N902" s="109">
        <f t="shared" ref="N902:N904" si="1958">M902*D902</f>
        <v>2850.0000000000227</v>
      </c>
    </row>
    <row r="903" spans="1:14" s="87" customFormat="1" ht="14.25" customHeight="1">
      <c r="A903" s="103">
        <v>43438</v>
      </c>
      <c r="B903" s="104" t="s">
        <v>49</v>
      </c>
      <c r="C903" s="104" t="s">
        <v>55</v>
      </c>
      <c r="D903" s="105">
        <v>10000</v>
      </c>
      <c r="E903" s="104" t="s">
        <v>1</v>
      </c>
      <c r="F903" s="104">
        <v>140</v>
      </c>
      <c r="G903" s="104">
        <v>140.55000000000001</v>
      </c>
      <c r="H903" s="104"/>
      <c r="I903" s="106"/>
      <c r="J903" s="107">
        <f t="shared" si="1956"/>
        <v>5500.0000000001137</v>
      </c>
      <c r="K903" s="108"/>
      <c r="L903" s="108"/>
      <c r="M903" s="108">
        <f t="shared" si="1957"/>
        <v>0.55000000000001137</v>
      </c>
      <c r="N903" s="109">
        <f t="shared" si="1958"/>
        <v>5500.0000000001137</v>
      </c>
    </row>
    <row r="904" spans="1:14" s="79" customFormat="1" ht="14.25" customHeight="1">
      <c r="A904" s="123">
        <v>43438</v>
      </c>
      <c r="B904" s="124" t="s">
        <v>5</v>
      </c>
      <c r="C904" s="124" t="s">
        <v>55</v>
      </c>
      <c r="D904" s="125">
        <v>10000</v>
      </c>
      <c r="E904" s="124" t="s">
        <v>1</v>
      </c>
      <c r="F904" s="124">
        <v>185.45</v>
      </c>
      <c r="G904" s="124">
        <v>186</v>
      </c>
      <c r="H904" s="124">
        <v>186.7</v>
      </c>
      <c r="I904" s="126">
        <v>187.35</v>
      </c>
      <c r="J904" s="127">
        <f t="shared" si="1956"/>
        <v>5500.0000000001137</v>
      </c>
      <c r="K904" s="128">
        <f t="shared" ref="K904" si="1959">(IF(E904="SHORT",IF(H904="",0,G904-H904),IF(E904="LONG",IF(H904="",0,H904-G904))))*D904</f>
        <v>6999.9999999998863</v>
      </c>
      <c r="L904" s="128">
        <f t="shared" ref="L904" si="1960">(IF(E904="SHORT",IF(I904="",0,H904-I904),IF(E904="LONG",IF(I904="",0,(I904-H904)))))*D904</f>
        <v>6500.0000000000564</v>
      </c>
      <c r="M904" s="128">
        <f t="shared" si="1957"/>
        <v>1.9000000000000059</v>
      </c>
      <c r="N904" s="129">
        <f t="shared" si="1958"/>
        <v>19000.000000000058</v>
      </c>
    </row>
    <row r="905" spans="1:14" s="87" customFormat="1" ht="14.25" customHeight="1">
      <c r="A905" s="123">
        <v>43438</v>
      </c>
      <c r="B905" s="124" t="s">
        <v>6</v>
      </c>
      <c r="C905" s="124" t="s">
        <v>55</v>
      </c>
      <c r="D905" s="125">
        <v>10000</v>
      </c>
      <c r="E905" s="124" t="s">
        <v>1</v>
      </c>
      <c r="F905" s="124">
        <v>139.30000000000001</v>
      </c>
      <c r="G905" s="124">
        <v>139.85</v>
      </c>
      <c r="H905" s="124">
        <v>140.55000000000001</v>
      </c>
      <c r="I905" s="126">
        <v>141.15</v>
      </c>
      <c r="J905" s="127">
        <f t="shared" ref="J905" si="1961">(IF(E905="SHORT",F905-G905,IF(E905="LONG",G905-F905)))*D905</f>
        <v>5499.999999999829</v>
      </c>
      <c r="K905" s="128">
        <f t="shared" ref="K905" si="1962">(IF(E905="SHORT",IF(H905="",0,G905-H905),IF(E905="LONG",IF(H905="",0,H905-G905))))*D905</f>
        <v>7000.000000000171</v>
      </c>
      <c r="L905" s="128">
        <f t="shared" ref="L905" si="1963">(IF(E905="SHORT",IF(I905="",0,H905-I905),IF(E905="LONG",IF(I905="",0,(I905-H905)))))*D905</f>
        <v>5999.9999999999436</v>
      </c>
      <c r="M905" s="128">
        <f t="shared" ref="M905" si="1964">(K905+J905+L905)/D905</f>
        <v>1.8499999999999941</v>
      </c>
      <c r="N905" s="129">
        <f t="shared" ref="N905" si="1965">M905*D905</f>
        <v>18499.999999999942</v>
      </c>
    </row>
    <row r="906" spans="1:14" s="87" customFormat="1" ht="14.25" customHeight="1">
      <c r="A906" s="123">
        <v>43437</v>
      </c>
      <c r="B906" s="124" t="s">
        <v>4</v>
      </c>
      <c r="C906" s="124" t="s">
        <v>56</v>
      </c>
      <c r="D906" s="125">
        <v>30</v>
      </c>
      <c r="E906" s="124" t="s">
        <v>1</v>
      </c>
      <c r="F906" s="124">
        <v>36000</v>
      </c>
      <c r="G906" s="124">
        <v>36100</v>
      </c>
      <c r="H906" s="124">
        <v>36225</v>
      </c>
      <c r="I906" s="126">
        <v>36340</v>
      </c>
      <c r="J906" s="127">
        <f t="shared" ref="J906:J909" si="1966">(IF(E906="SHORT",F906-G906,IF(E906="LONG",G906-F906)))*D906</f>
        <v>3000</v>
      </c>
      <c r="K906" s="128">
        <f t="shared" ref="K906:K907" si="1967">(IF(E906="SHORT",IF(H906="",0,G906-H906),IF(E906="LONG",IF(H906="",0,H906-G906))))*D906</f>
        <v>3750</v>
      </c>
      <c r="L906" s="128">
        <f t="shared" ref="L906:L907" si="1968">(IF(E906="SHORT",IF(I906="",0,H906-I906),IF(E906="LONG",IF(I906="",0,(I906-H906)))))*D906</f>
        <v>3450</v>
      </c>
      <c r="M906" s="128">
        <f t="shared" ref="M906:M909" si="1969">(K906+J906+L906)/D906</f>
        <v>340</v>
      </c>
      <c r="N906" s="129">
        <f t="shared" ref="N906:N909" si="1970">M906*D906</f>
        <v>10200</v>
      </c>
    </row>
    <row r="907" spans="1:14" s="87" customFormat="1" ht="14.25" customHeight="1">
      <c r="A907" s="123">
        <v>43437</v>
      </c>
      <c r="B907" s="124" t="s">
        <v>0</v>
      </c>
      <c r="C907" s="124" t="s">
        <v>56</v>
      </c>
      <c r="D907" s="125">
        <v>100</v>
      </c>
      <c r="E907" s="124" t="s">
        <v>1</v>
      </c>
      <c r="F907" s="124">
        <v>30670</v>
      </c>
      <c r="G907" s="124">
        <v>30735</v>
      </c>
      <c r="H907" s="124">
        <v>30815</v>
      </c>
      <c r="I907" s="126">
        <v>30885</v>
      </c>
      <c r="J907" s="127">
        <f t="shared" si="1966"/>
        <v>6500</v>
      </c>
      <c r="K907" s="128">
        <f t="shared" si="1967"/>
        <v>8000</v>
      </c>
      <c r="L907" s="128">
        <f t="shared" si="1968"/>
        <v>7000</v>
      </c>
      <c r="M907" s="128">
        <f t="shared" si="1969"/>
        <v>215</v>
      </c>
      <c r="N907" s="129">
        <f t="shared" si="1970"/>
        <v>21500</v>
      </c>
    </row>
    <row r="908" spans="1:14" s="87" customFormat="1" ht="14.25" customHeight="1">
      <c r="A908" s="103">
        <v>43437</v>
      </c>
      <c r="B908" s="104" t="s">
        <v>31</v>
      </c>
      <c r="C908" s="104" t="s">
        <v>53</v>
      </c>
      <c r="D908" s="105">
        <v>200</v>
      </c>
      <c r="E908" s="104" t="s">
        <v>1</v>
      </c>
      <c r="F908" s="104">
        <v>3749</v>
      </c>
      <c r="G908" s="104">
        <v>3774</v>
      </c>
      <c r="H908" s="104"/>
      <c r="I908" s="106"/>
      <c r="J908" s="107">
        <f t="shared" si="1966"/>
        <v>5000</v>
      </c>
      <c r="K908" s="108"/>
      <c r="L908" s="108"/>
      <c r="M908" s="108">
        <f t="shared" si="1969"/>
        <v>25</v>
      </c>
      <c r="N908" s="109">
        <f t="shared" si="1970"/>
        <v>5000</v>
      </c>
    </row>
    <row r="909" spans="1:14" s="87" customFormat="1" ht="14.25" customHeight="1">
      <c r="A909" s="103">
        <v>43437</v>
      </c>
      <c r="B909" s="104" t="s">
        <v>32</v>
      </c>
      <c r="C909" s="104" t="s">
        <v>53</v>
      </c>
      <c r="D909" s="105">
        <v>2500</v>
      </c>
      <c r="E909" s="104" t="s">
        <v>1</v>
      </c>
      <c r="F909" s="104">
        <v>315.75</v>
      </c>
      <c r="G909" s="104">
        <v>312.75</v>
      </c>
      <c r="H909" s="104"/>
      <c r="I909" s="106"/>
      <c r="J909" s="107">
        <f t="shared" si="1966"/>
        <v>-7500</v>
      </c>
      <c r="K909" s="108"/>
      <c r="L909" s="108"/>
      <c r="M909" s="108">
        <f t="shared" si="1969"/>
        <v>-3</v>
      </c>
      <c r="N909" s="109">
        <f t="shared" si="1970"/>
        <v>-7500</v>
      </c>
    </row>
    <row r="910" spans="1:14" s="87" customFormat="1" ht="14.25" customHeight="1">
      <c r="A910" s="123">
        <v>43434</v>
      </c>
      <c r="B910" s="124" t="s">
        <v>5</v>
      </c>
      <c r="C910" s="124" t="s">
        <v>55</v>
      </c>
      <c r="D910" s="125">
        <v>10000</v>
      </c>
      <c r="E910" s="124" t="s">
        <v>1</v>
      </c>
      <c r="F910" s="124">
        <v>179.25</v>
      </c>
      <c r="G910" s="124">
        <v>179.8</v>
      </c>
      <c r="H910" s="124">
        <v>180.5</v>
      </c>
      <c r="I910" s="126">
        <v>181.1</v>
      </c>
      <c r="J910" s="127">
        <f t="shared" ref="J910:J914" si="1971">(IF(E910="SHORT",F910-G910,IF(E910="LONG",G910-F910)))*D910</f>
        <v>5500.0000000001137</v>
      </c>
      <c r="K910" s="128">
        <f t="shared" ref="K910:K914" si="1972">(IF(E910="SHORT",IF(H910="",0,G910-H910),IF(E910="LONG",IF(H910="",0,H910-G910))))*D910</f>
        <v>6999.9999999998863</v>
      </c>
      <c r="L910" s="128">
        <f t="shared" ref="L910:L914" si="1973">(IF(E910="SHORT",IF(I910="",0,H910-I910),IF(E910="LONG",IF(I910="",0,(I910-H910)))))*D910</f>
        <v>5999.9999999999436</v>
      </c>
      <c r="M910" s="128">
        <f t="shared" ref="M910:M914" si="1974">(K910+J910+L910)/D910</f>
        <v>1.8499999999999941</v>
      </c>
      <c r="N910" s="129">
        <f t="shared" ref="N910:N914" si="1975">M910*D910</f>
        <v>18499.999999999942</v>
      </c>
    </row>
    <row r="911" spans="1:14" s="87" customFormat="1" ht="14.25" customHeight="1">
      <c r="A911" s="103">
        <v>43434</v>
      </c>
      <c r="B911" s="104" t="s">
        <v>0</v>
      </c>
      <c r="C911" s="104" t="s">
        <v>56</v>
      </c>
      <c r="D911" s="105">
        <v>100</v>
      </c>
      <c r="E911" s="104" t="s">
        <v>2</v>
      </c>
      <c r="F911" s="104">
        <v>30212</v>
      </c>
      <c r="G911" s="104">
        <v>30147</v>
      </c>
      <c r="H911" s="104"/>
      <c r="I911" s="106"/>
      <c r="J911" s="107">
        <f t="shared" si="1971"/>
        <v>6500</v>
      </c>
      <c r="K911" s="108"/>
      <c r="L911" s="108"/>
      <c r="M911" s="108">
        <f t="shared" si="1974"/>
        <v>65</v>
      </c>
      <c r="N911" s="109">
        <f t="shared" si="1975"/>
        <v>6500</v>
      </c>
    </row>
    <row r="912" spans="1:14" s="87" customFormat="1" ht="14.25" customHeight="1">
      <c r="A912" s="123">
        <v>43434</v>
      </c>
      <c r="B912" s="124" t="s">
        <v>4</v>
      </c>
      <c r="C912" s="124" t="s">
        <v>56</v>
      </c>
      <c r="D912" s="125">
        <v>30</v>
      </c>
      <c r="E912" s="124" t="s">
        <v>2</v>
      </c>
      <c r="F912" s="124">
        <v>35641</v>
      </c>
      <c r="G912" s="124">
        <v>35541</v>
      </c>
      <c r="H912" s="124">
        <v>35416</v>
      </c>
      <c r="I912" s="126">
        <v>35301</v>
      </c>
      <c r="J912" s="127">
        <f t="shared" si="1971"/>
        <v>3000</v>
      </c>
      <c r="K912" s="128">
        <f t="shared" si="1972"/>
        <v>3750</v>
      </c>
      <c r="L912" s="128">
        <f t="shared" si="1973"/>
        <v>3450</v>
      </c>
      <c r="M912" s="128">
        <f t="shared" si="1974"/>
        <v>340</v>
      </c>
      <c r="N912" s="129">
        <f t="shared" si="1975"/>
        <v>10200</v>
      </c>
    </row>
    <row r="913" spans="1:14" s="87" customFormat="1" ht="14.25" customHeight="1">
      <c r="A913" s="103">
        <v>43434</v>
      </c>
      <c r="B913" s="104" t="s">
        <v>32</v>
      </c>
      <c r="C913" s="104" t="s">
        <v>53</v>
      </c>
      <c r="D913" s="105">
        <v>2500</v>
      </c>
      <c r="E913" s="104" t="s">
        <v>1</v>
      </c>
      <c r="F913" s="104">
        <v>322</v>
      </c>
      <c r="G913" s="104">
        <v>318.75</v>
      </c>
      <c r="H913" s="104"/>
      <c r="I913" s="106"/>
      <c r="J913" s="107">
        <f t="shared" si="1971"/>
        <v>-8125</v>
      </c>
      <c r="K913" s="108"/>
      <c r="L913" s="108"/>
      <c r="M913" s="108">
        <f t="shared" si="1974"/>
        <v>-3.25</v>
      </c>
      <c r="N913" s="109">
        <f t="shared" si="1975"/>
        <v>-8125</v>
      </c>
    </row>
    <row r="914" spans="1:14" s="87" customFormat="1" ht="14.25" customHeight="1">
      <c r="A914" s="123">
        <v>43434</v>
      </c>
      <c r="B914" s="124" t="s">
        <v>31</v>
      </c>
      <c r="C914" s="124" t="s">
        <v>53</v>
      </c>
      <c r="D914" s="125">
        <v>200</v>
      </c>
      <c r="E914" s="124" t="s">
        <v>2</v>
      </c>
      <c r="F914" s="124">
        <v>3602</v>
      </c>
      <c r="G914" s="124">
        <v>3577</v>
      </c>
      <c r="H914" s="124">
        <v>3542</v>
      </c>
      <c r="I914" s="126">
        <v>3512</v>
      </c>
      <c r="J914" s="127">
        <f t="shared" si="1971"/>
        <v>5000</v>
      </c>
      <c r="K914" s="128">
        <f t="shared" si="1972"/>
        <v>7000</v>
      </c>
      <c r="L914" s="128">
        <f t="shared" si="1973"/>
        <v>6000</v>
      </c>
      <c r="M914" s="128">
        <f t="shared" si="1974"/>
        <v>90</v>
      </c>
      <c r="N914" s="129">
        <f t="shared" si="1975"/>
        <v>18000</v>
      </c>
    </row>
    <row r="915" spans="1:14" s="87" customFormat="1" ht="14.25" customHeight="1">
      <c r="A915" s="103">
        <v>43433</v>
      </c>
      <c r="B915" s="104" t="s">
        <v>32</v>
      </c>
      <c r="C915" s="104" t="s">
        <v>53</v>
      </c>
      <c r="D915" s="105">
        <v>2500</v>
      </c>
      <c r="E915" s="104" t="s">
        <v>1</v>
      </c>
      <c r="F915" s="104">
        <v>322.3</v>
      </c>
      <c r="G915" s="104">
        <v>319.3</v>
      </c>
      <c r="H915" s="104"/>
      <c r="I915" s="106"/>
      <c r="J915" s="107">
        <f t="shared" ref="J915:J920" si="1976">(IF(E915="SHORT",F915-G915,IF(E915="LONG",G915-F915)))*D915</f>
        <v>-7500</v>
      </c>
      <c r="K915" s="108"/>
      <c r="L915" s="108"/>
      <c r="M915" s="108">
        <f t="shared" ref="M915:M920" si="1977">(K915+J915+L915)/D915</f>
        <v>-3</v>
      </c>
      <c r="N915" s="109">
        <f t="shared" ref="N915:N920" si="1978">M915*D915</f>
        <v>-7500</v>
      </c>
    </row>
    <row r="916" spans="1:14" s="87" customFormat="1" ht="14.25" customHeight="1">
      <c r="A916" s="103">
        <v>43433</v>
      </c>
      <c r="B916" s="104" t="s">
        <v>31</v>
      </c>
      <c r="C916" s="104" t="s">
        <v>53</v>
      </c>
      <c r="D916" s="105">
        <v>200</v>
      </c>
      <c r="E916" s="104" t="s">
        <v>2</v>
      </c>
      <c r="F916" s="104">
        <v>3549</v>
      </c>
      <c r="G916" s="104">
        <v>3524</v>
      </c>
      <c r="H916" s="104">
        <v>3489</v>
      </c>
      <c r="I916" s="106"/>
      <c r="J916" s="107">
        <f t="shared" si="1976"/>
        <v>5000</v>
      </c>
      <c r="K916" s="108">
        <f t="shared" ref="K916:K920" si="1979">(IF(E916="SHORT",IF(H916="",0,G916-H916),IF(E916="LONG",IF(H916="",0,H916-G916))))*D916</f>
        <v>7000</v>
      </c>
      <c r="L916" s="108"/>
      <c r="M916" s="108">
        <f t="shared" si="1977"/>
        <v>60</v>
      </c>
      <c r="N916" s="109">
        <f t="shared" si="1978"/>
        <v>12000</v>
      </c>
    </row>
    <row r="917" spans="1:14" s="87" customFormat="1" ht="14.25" customHeight="1">
      <c r="A917" s="103">
        <v>43433</v>
      </c>
      <c r="B917" s="104" t="s">
        <v>5</v>
      </c>
      <c r="C917" s="104" t="s">
        <v>55</v>
      </c>
      <c r="D917" s="105">
        <v>10000</v>
      </c>
      <c r="E917" s="104" t="s">
        <v>1</v>
      </c>
      <c r="F917" s="104">
        <v>178.8</v>
      </c>
      <c r="G917" s="104">
        <v>178.2</v>
      </c>
      <c r="H917" s="104"/>
      <c r="I917" s="106"/>
      <c r="J917" s="107">
        <f t="shared" si="1976"/>
        <v>-6000.0000000002274</v>
      </c>
      <c r="K917" s="108">
        <f t="shared" si="1979"/>
        <v>0</v>
      </c>
      <c r="L917" s="108"/>
      <c r="M917" s="108">
        <f t="shared" si="1977"/>
        <v>-0.60000000000002274</v>
      </c>
      <c r="N917" s="109">
        <f t="shared" si="1978"/>
        <v>-6000.0000000002274</v>
      </c>
    </row>
    <row r="918" spans="1:14" s="87" customFormat="1" ht="14.25" customHeight="1">
      <c r="A918" s="103">
        <v>43433</v>
      </c>
      <c r="B918" s="104" t="s">
        <v>3</v>
      </c>
      <c r="C918" s="104" t="s">
        <v>55</v>
      </c>
      <c r="D918" s="105">
        <v>2000</v>
      </c>
      <c r="E918" s="104" t="s">
        <v>2</v>
      </c>
      <c r="F918" s="104">
        <v>429.85</v>
      </c>
      <c r="G918" s="104">
        <v>426.85</v>
      </c>
      <c r="H918" s="104"/>
      <c r="I918" s="106"/>
      <c r="J918" s="107">
        <f t="shared" si="1976"/>
        <v>6000</v>
      </c>
      <c r="K918" s="108"/>
      <c r="L918" s="108"/>
      <c r="M918" s="108">
        <f t="shared" si="1977"/>
        <v>3</v>
      </c>
      <c r="N918" s="109">
        <f t="shared" si="1978"/>
        <v>6000</v>
      </c>
    </row>
    <row r="919" spans="1:14" s="87" customFormat="1" ht="14.25" customHeight="1">
      <c r="A919" s="103">
        <v>43433</v>
      </c>
      <c r="B919" s="104" t="s">
        <v>4</v>
      </c>
      <c r="C919" s="104" t="s">
        <v>56</v>
      </c>
      <c r="D919" s="105">
        <v>30</v>
      </c>
      <c r="E919" s="104" t="s">
        <v>2</v>
      </c>
      <c r="F919" s="104">
        <v>35876</v>
      </c>
      <c r="G919" s="104">
        <v>35776</v>
      </c>
      <c r="H919" s="104">
        <v>35651</v>
      </c>
      <c r="I919" s="106"/>
      <c r="J919" s="107">
        <f t="shared" si="1976"/>
        <v>3000</v>
      </c>
      <c r="K919" s="108">
        <f t="shared" si="1979"/>
        <v>3750</v>
      </c>
      <c r="L919" s="108"/>
      <c r="M919" s="108">
        <f t="shared" si="1977"/>
        <v>225</v>
      </c>
      <c r="N919" s="109">
        <f>M919*D919</f>
        <v>6750</v>
      </c>
    </row>
    <row r="920" spans="1:14" s="87" customFormat="1" ht="14.25" customHeight="1">
      <c r="A920" s="103">
        <v>43433</v>
      </c>
      <c r="B920" s="104" t="s">
        <v>0</v>
      </c>
      <c r="C920" s="104" t="s">
        <v>56</v>
      </c>
      <c r="D920" s="105">
        <v>100</v>
      </c>
      <c r="E920" s="104" t="s">
        <v>2</v>
      </c>
      <c r="F920" s="104">
        <v>30330</v>
      </c>
      <c r="G920" s="104">
        <v>30265</v>
      </c>
      <c r="H920" s="104">
        <v>30185</v>
      </c>
      <c r="I920" s="106"/>
      <c r="J920" s="107">
        <f t="shared" si="1976"/>
        <v>6500</v>
      </c>
      <c r="K920" s="108">
        <f t="shared" si="1979"/>
        <v>8000</v>
      </c>
      <c r="L920" s="108"/>
      <c r="M920" s="108">
        <f t="shared" si="1977"/>
        <v>145</v>
      </c>
      <c r="N920" s="109">
        <f t="shared" si="1978"/>
        <v>14500</v>
      </c>
    </row>
    <row r="921" spans="1:14" s="79" customFormat="1" ht="14.25" customHeight="1">
      <c r="A921" s="103">
        <v>43432</v>
      </c>
      <c r="B921" s="104" t="s">
        <v>31</v>
      </c>
      <c r="C921" s="104" t="s">
        <v>53</v>
      </c>
      <c r="D921" s="105">
        <v>200</v>
      </c>
      <c r="E921" s="104" t="s">
        <v>2</v>
      </c>
      <c r="F921" s="104">
        <v>3655</v>
      </c>
      <c r="G921" s="104">
        <v>3630</v>
      </c>
      <c r="H921" s="104">
        <v>3595</v>
      </c>
      <c r="I921" s="106"/>
      <c r="J921" s="107">
        <f t="shared" ref="J921:J927" si="1980">(IF(E921="SHORT",F921-G921,IF(E921="LONG",G921-F921)))*D921</f>
        <v>5000</v>
      </c>
      <c r="K921" s="108">
        <f t="shared" ref="K921:K927" si="1981">(IF(E921="SHORT",IF(H921="",0,G921-H921),IF(E921="LONG",IF(H921="",0,H921-G921))))*D921</f>
        <v>7000</v>
      </c>
      <c r="L921" s="108"/>
      <c r="M921" s="108">
        <f t="shared" ref="M921:M927" si="1982">(K921+J921+L921)/D921</f>
        <v>60</v>
      </c>
      <c r="N921" s="109">
        <f t="shared" ref="N921:N927" si="1983">M921*D921</f>
        <v>12000</v>
      </c>
    </row>
    <row r="922" spans="1:14" s="87" customFormat="1" ht="14.25" customHeight="1">
      <c r="A922" s="103">
        <v>43432</v>
      </c>
      <c r="B922" s="104" t="s">
        <v>32</v>
      </c>
      <c r="C922" s="104" t="s">
        <v>53</v>
      </c>
      <c r="D922" s="105">
        <v>2500</v>
      </c>
      <c r="E922" s="104" t="s">
        <v>2</v>
      </c>
      <c r="F922" s="104">
        <v>300.5</v>
      </c>
      <c r="G922" s="104">
        <v>303</v>
      </c>
      <c r="H922" s="104"/>
      <c r="I922" s="106"/>
      <c r="J922" s="107">
        <f t="shared" si="1980"/>
        <v>-6250</v>
      </c>
      <c r="K922" s="108"/>
      <c r="L922" s="108"/>
      <c r="M922" s="108">
        <f t="shared" si="1982"/>
        <v>-2.5</v>
      </c>
      <c r="N922" s="109">
        <f t="shared" si="1983"/>
        <v>-6250</v>
      </c>
    </row>
    <row r="923" spans="1:14" s="87" customFormat="1" ht="14.25" customHeight="1">
      <c r="A923" s="103">
        <v>43432</v>
      </c>
      <c r="B923" s="104" t="s">
        <v>0</v>
      </c>
      <c r="C923" s="104" t="s">
        <v>56</v>
      </c>
      <c r="D923" s="105">
        <v>100</v>
      </c>
      <c r="E923" s="104" t="s">
        <v>2</v>
      </c>
      <c r="F923" s="104">
        <v>30315</v>
      </c>
      <c r="G923" s="104">
        <v>30250</v>
      </c>
      <c r="H923" s="104"/>
      <c r="I923" s="106"/>
      <c r="J923" s="107">
        <f t="shared" si="1980"/>
        <v>6500</v>
      </c>
      <c r="K923" s="108"/>
      <c r="L923" s="108"/>
      <c r="M923" s="108">
        <f t="shared" si="1982"/>
        <v>65</v>
      </c>
      <c r="N923" s="109">
        <f t="shared" si="1983"/>
        <v>6500</v>
      </c>
    </row>
    <row r="924" spans="1:14" s="87" customFormat="1" ht="14.25" customHeight="1">
      <c r="A924" s="103">
        <v>43432</v>
      </c>
      <c r="B924" s="104" t="s">
        <v>4</v>
      </c>
      <c r="C924" s="104" t="s">
        <v>56</v>
      </c>
      <c r="D924" s="105">
        <v>30</v>
      </c>
      <c r="E924" s="104" t="s">
        <v>2</v>
      </c>
      <c r="F924" s="104">
        <v>35831</v>
      </c>
      <c r="G924" s="104">
        <v>35731</v>
      </c>
      <c r="H924" s="104"/>
      <c r="I924" s="106"/>
      <c r="J924" s="107">
        <f t="shared" si="1980"/>
        <v>3000</v>
      </c>
      <c r="K924" s="108"/>
      <c r="L924" s="108"/>
      <c r="M924" s="108">
        <f t="shared" si="1982"/>
        <v>100</v>
      </c>
      <c r="N924" s="109">
        <f t="shared" si="1983"/>
        <v>3000</v>
      </c>
    </row>
    <row r="925" spans="1:14" s="87" customFormat="1" ht="14.25" customHeight="1">
      <c r="A925" s="103">
        <v>43432</v>
      </c>
      <c r="B925" s="104" t="s">
        <v>6</v>
      </c>
      <c r="C925" s="104" t="s">
        <v>55</v>
      </c>
      <c r="D925" s="105">
        <v>10000</v>
      </c>
      <c r="E925" s="104" t="s">
        <v>1</v>
      </c>
      <c r="F925" s="104">
        <v>134.30000000000001</v>
      </c>
      <c r="G925" s="104">
        <v>134.85</v>
      </c>
      <c r="H925" s="104">
        <v>135.55000000000001</v>
      </c>
      <c r="I925" s="106"/>
      <c r="J925" s="107">
        <f t="shared" si="1980"/>
        <v>5499.999999999829</v>
      </c>
      <c r="K925" s="108">
        <f t="shared" si="1981"/>
        <v>7000.000000000171</v>
      </c>
      <c r="L925" s="108"/>
      <c r="M925" s="108">
        <f t="shared" si="1982"/>
        <v>1.25</v>
      </c>
      <c r="N925" s="109">
        <f t="shared" si="1983"/>
        <v>12500</v>
      </c>
    </row>
    <row r="926" spans="1:14" s="87" customFormat="1" ht="14.25" customHeight="1">
      <c r="A926" s="103">
        <v>43432</v>
      </c>
      <c r="B926" s="104" t="s">
        <v>49</v>
      </c>
      <c r="C926" s="104" t="s">
        <v>55</v>
      </c>
      <c r="D926" s="105">
        <v>10000</v>
      </c>
      <c r="E926" s="104" t="s">
        <v>2</v>
      </c>
      <c r="F926" s="104">
        <v>135.6</v>
      </c>
      <c r="G926" s="104">
        <v>136.19999999999999</v>
      </c>
      <c r="H926" s="104"/>
      <c r="I926" s="106"/>
      <c r="J926" s="107">
        <f t="shared" si="1980"/>
        <v>-5999.9999999999436</v>
      </c>
      <c r="K926" s="108"/>
      <c r="L926" s="108"/>
      <c r="M926" s="108">
        <f t="shared" si="1982"/>
        <v>-0.59999999999999432</v>
      </c>
      <c r="N926" s="109">
        <f t="shared" si="1983"/>
        <v>-5999.9999999999436</v>
      </c>
    </row>
    <row r="927" spans="1:14" s="87" customFormat="1" ht="14.25" customHeight="1">
      <c r="A927" s="103">
        <v>43432</v>
      </c>
      <c r="B927" s="104" t="s">
        <v>3</v>
      </c>
      <c r="C927" s="104" t="s">
        <v>55</v>
      </c>
      <c r="D927" s="105">
        <v>2000</v>
      </c>
      <c r="E927" s="104" t="s">
        <v>1</v>
      </c>
      <c r="F927" s="104">
        <v>427.05</v>
      </c>
      <c r="G927" s="104">
        <v>430.05</v>
      </c>
      <c r="H927" s="104">
        <v>433.8</v>
      </c>
      <c r="I927" s="106"/>
      <c r="J927" s="107">
        <f t="shared" si="1980"/>
        <v>6000</v>
      </c>
      <c r="K927" s="108">
        <f t="shared" si="1981"/>
        <v>7500</v>
      </c>
      <c r="L927" s="108"/>
      <c r="M927" s="108">
        <f t="shared" si="1982"/>
        <v>6.75</v>
      </c>
      <c r="N927" s="109">
        <f t="shared" si="1983"/>
        <v>13500</v>
      </c>
    </row>
    <row r="928" spans="1:14" s="87" customFormat="1" ht="14.25" customHeight="1">
      <c r="A928" s="103">
        <v>43431</v>
      </c>
      <c r="B928" s="104" t="s">
        <v>31</v>
      </c>
      <c r="C928" s="104" t="s">
        <v>53</v>
      </c>
      <c r="D928" s="105">
        <v>200</v>
      </c>
      <c r="E928" s="104" t="s">
        <v>2</v>
      </c>
      <c r="F928" s="104">
        <v>3648</v>
      </c>
      <c r="G928" s="104">
        <v>3623</v>
      </c>
      <c r="H928" s="104"/>
      <c r="I928" s="106"/>
      <c r="J928" s="107">
        <f t="shared" ref="J928" si="1984">(IF(E928="SHORT",F928-G928,IF(E928="LONG",G928-F928)))*D928</f>
        <v>5000</v>
      </c>
      <c r="K928" s="108"/>
      <c r="L928" s="108"/>
      <c r="M928" s="108">
        <f t="shared" ref="M928" si="1985">(K928+J928+L928)/D928</f>
        <v>25</v>
      </c>
      <c r="N928" s="109">
        <f t="shared" ref="N928" si="1986">M928*D928</f>
        <v>5000</v>
      </c>
    </row>
    <row r="929" spans="1:14" s="87" customFormat="1" ht="14.25" customHeight="1">
      <c r="A929" s="103">
        <v>43431</v>
      </c>
      <c r="B929" s="104" t="s">
        <v>49</v>
      </c>
      <c r="C929" s="104" t="s">
        <v>55</v>
      </c>
      <c r="D929" s="105">
        <v>10000</v>
      </c>
      <c r="E929" s="104" t="s">
        <v>2</v>
      </c>
      <c r="F929" s="104">
        <v>136.69999999999999</v>
      </c>
      <c r="G929" s="104">
        <v>136.15</v>
      </c>
      <c r="H929" s="104"/>
      <c r="I929" s="106"/>
      <c r="J929" s="107">
        <f t="shared" ref="J929:J934" si="1987">(IF(E929="SHORT",F929-G929,IF(E929="LONG",G929-F929)))*D929</f>
        <v>5499.999999999829</v>
      </c>
      <c r="K929" s="108"/>
      <c r="L929" s="108"/>
      <c r="M929" s="108">
        <f t="shared" ref="M929:M934" si="1988">(K929+J929+L929)/D929</f>
        <v>0.54999999999998295</v>
      </c>
      <c r="N929" s="109">
        <f t="shared" ref="N929:N934" si="1989">M929*D929</f>
        <v>5499.999999999829</v>
      </c>
    </row>
    <row r="930" spans="1:14" s="79" customFormat="1" ht="14.25" customHeight="1">
      <c r="A930" s="103">
        <v>43431</v>
      </c>
      <c r="B930" s="104" t="s">
        <v>3</v>
      </c>
      <c r="C930" s="104" t="s">
        <v>55</v>
      </c>
      <c r="D930" s="105">
        <v>2000</v>
      </c>
      <c r="E930" s="104" t="s">
        <v>2</v>
      </c>
      <c r="F930" s="104">
        <v>427</v>
      </c>
      <c r="G930" s="104">
        <v>424</v>
      </c>
      <c r="H930" s="104"/>
      <c r="I930" s="106"/>
      <c r="J930" s="107">
        <f>(IF(E930="SHORT",F930-G930,IF(E930="LONG",G930-F930)))*D930</f>
        <v>6000</v>
      </c>
      <c r="K930" s="108"/>
      <c r="L930" s="108"/>
      <c r="M930" s="108">
        <f t="shared" si="1988"/>
        <v>3</v>
      </c>
      <c r="N930" s="109">
        <f t="shared" si="1989"/>
        <v>6000</v>
      </c>
    </row>
    <row r="931" spans="1:14" s="87" customFormat="1" ht="14.25" customHeight="1">
      <c r="A931" s="123">
        <v>43431</v>
      </c>
      <c r="B931" s="124" t="s">
        <v>6</v>
      </c>
      <c r="C931" s="124" t="s">
        <v>55</v>
      </c>
      <c r="D931" s="125">
        <v>10000</v>
      </c>
      <c r="E931" s="124" t="s">
        <v>2</v>
      </c>
      <c r="F931" s="124">
        <v>135.55000000000001</v>
      </c>
      <c r="G931" s="124">
        <v>135</v>
      </c>
      <c r="H931" s="124">
        <v>134.30000000000001</v>
      </c>
      <c r="I931" s="126">
        <v>133.69999999999999</v>
      </c>
      <c r="J931" s="127">
        <f t="shared" si="1987"/>
        <v>5500.0000000001137</v>
      </c>
      <c r="K931" s="128">
        <f t="shared" ref="K931:K932" si="1990">(IF(E931="SHORT",IF(H931="",0,G931-H931),IF(E931="LONG",IF(H931="",0,H931-G931))))*D931</f>
        <v>6999.9999999998863</v>
      </c>
      <c r="L931" s="128">
        <f t="shared" ref="L931" si="1991">(IF(E931="SHORT",IF(I931="",0,H931-I931),IF(E931="LONG",IF(I931="",0,(I931-H931)))))*D931</f>
        <v>6000.0000000002274</v>
      </c>
      <c r="M931" s="128">
        <f t="shared" si="1988"/>
        <v>1.8500000000000225</v>
      </c>
      <c r="N931" s="129">
        <f t="shared" si="1989"/>
        <v>18500.000000000226</v>
      </c>
    </row>
    <row r="932" spans="1:14" s="87" customFormat="1" ht="14.25" customHeight="1">
      <c r="A932" s="103">
        <v>43431</v>
      </c>
      <c r="B932" s="104" t="s">
        <v>4</v>
      </c>
      <c r="C932" s="104" t="s">
        <v>56</v>
      </c>
      <c r="D932" s="105">
        <v>30</v>
      </c>
      <c r="E932" s="104" t="s">
        <v>2</v>
      </c>
      <c r="F932" s="104">
        <v>36076</v>
      </c>
      <c r="G932" s="104">
        <v>35976</v>
      </c>
      <c r="H932" s="104">
        <v>35846</v>
      </c>
      <c r="I932" s="106"/>
      <c r="J932" s="107">
        <f t="shared" si="1987"/>
        <v>3000</v>
      </c>
      <c r="K932" s="108">
        <f t="shared" si="1990"/>
        <v>3900</v>
      </c>
      <c r="L932" s="108"/>
      <c r="M932" s="108">
        <f t="shared" si="1988"/>
        <v>230</v>
      </c>
      <c r="N932" s="109">
        <f t="shared" si="1989"/>
        <v>6900</v>
      </c>
    </row>
    <row r="933" spans="1:14" s="79" customFormat="1" ht="14.25" customHeight="1">
      <c r="A933" s="103">
        <v>43431</v>
      </c>
      <c r="B933" s="104" t="s">
        <v>0</v>
      </c>
      <c r="C933" s="104" t="s">
        <v>56</v>
      </c>
      <c r="D933" s="105">
        <v>100</v>
      </c>
      <c r="E933" s="104" t="s">
        <v>1</v>
      </c>
      <c r="F933" s="104">
        <v>30580</v>
      </c>
      <c r="G933" s="104">
        <v>30505</v>
      </c>
      <c r="H933" s="104"/>
      <c r="I933" s="106"/>
      <c r="J933" s="107">
        <f t="shared" si="1987"/>
        <v>-7500</v>
      </c>
      <c r="K933" s="108"/>
      <c r="L933" s="108"/>
      <c r="M933" s="108">
        <f t="shared" si="1988"/>
        <v>-75</v>
      </c>
      <c r="N933" s="109">
        <f t="shared" si="1989"/>
        <v>-7500</v>
      </c>
    </row>
    <row r="934" spans="1:14" s="87" customFormat="1" ht="14.25" customHeight="1">
      <c r="A934" s="103">
        <v>43431</v>
      </c>
      <c r="B934" s="104" t="s">
        <v>32</v>
      </c>
      <c r="C934" s="104" t="s">
        <v>53</v>
      </c>
      <c r="D934" s="105">
        <v>2500</v>
      </c>
      <c r="E934" s="104" t="s">
        <v>2</v>
      </c>
      <c r="F934" s="104">
        <v>292.89999999999998</v>
      </c>
      <c r="G934" s="104">
        <v>295.39999999999998</v>
      </c>
      <c r="H934" s="104"/>
      <c r="I934" s="106"/>
      <c r="J934" s="107">
        <f t="shared" si="1987"/>
        <v>-6250</v>
      </c>
      <c r="K934" s="108"/>
      <c r="L934" s="108"/>
      <c r="M934" s="108">
        <f t="shared" si="1988"/>
        <v>-2.5</v>
      </c>
      <c r="N934" s="109">
        <f t="shared" si="1989"/>
        <v>-6250</v>
      </c>
    </row>
    <row r="935" spans="1:14" s="87" customFormat="1" ht="14.25" customHeight="1">
      <c r="A935" s="103">
        <v>43430</v>
      </c>
      <c r="B935" s="104" t="s">
        <v>31</v>
      </c>
      <c r="C935" s="104" t="s">
        <v>53</v>
      </c>
      <c r="D935" s="105">
        <v>200</v>
      </c>
      <c r="E935" s="104" t="s">
        <v>1</v>
      </c>
      <c r="F935" s="104">
        <v>3637</v>
      </c>
      <c r="G935" s="104">
        <v>3662</v>
      </c>
      <c r="H935" s="104">
        <v>3697</v>
      </c>
      <c r="I935" s="106"/>
      <c r="J935" s="107">
        <f t="shared" ref="J935:J938" si="1992">(IF(E935="SHORT",F935-G935,IF(E935="LONG",G935-F935)))*D935</f>
        <v>5000</v>
      </c>
      <c r="K935" s="108">
        <f t="shared" ref="K935" si="1993">(IF(E935="SHORT",IF(H935="",0,G935-H935),IF(E935="LONG",IF(H935="",0,H935-G935))))*D935</f>
        <v>7000</v>
      </c>
      <c r="L935" s="108"/>
      <c r="M935" s="108">
        <f t="shared" ref="M935:M938" si="1994">(K935+J935+L935)/D935</f>
        <v>60</v>
      </c>
      <c r="N935" s="109">
        <f t="shared" ref="N935:N938" si="1995">M935*D935</f>
        <v>12000</v>
      </c>
    </row>
    <row r="936" spans="1:14" s="79" customFormat="1" ht="14.25" customHeight="1">
      <c r="A936" s="103">
        <v>43430</v>
      </c>
      <c r="B936" s="104" t="s">
        <v>4</v>
      </c>
      <c r="C936" s="104" t="s">
        <v>56</v>
      </c>
      <c r="D936" s="105">
        <v>30</v>
      </c>
      <c r="E936" s="104" t="s">
        <v>1</v>
      </c>
      <c r="F936" s="104">
        <v>36352</v>
      </c>
      <c r="G936" s="104">
        <v>36227</v>
      </c>
      <c r="H936" s="104"/>
      <c r="I936" s="106"/>
      <c r="J936" s="107">
        <f t="shared" si="1992"/>
        <v>-3750</v>
      </c>
      <c r="K936" s="108"/>
      <c r="L936" s="108"/>
      <c r="M936" s="108">
        <f t="shared" si="1994"/>
        <v>-125</v>
      </c>
      <c r="N936" s="109">
        <f t="shared" si="1995"/>
        <v>-3750</v>
      </c>
    </row>
    <row r="937" spans="1:14" s="87" customFormat="1" ht="14.25" customHeight="1">
      <c r="A937" s="103">
        <v>43430</v>
      </c>
      <c r="B937" s="104" t="s">
        <v>0</v>
      </c>
      <c r="C937" s="104" t="s">
        <v>56</v>
      </c>
      <c r="D937" s="105">
        <v>100</v>
      </c>
      <c r="E937" s="104" t="s">
        <v>2</v>
      </c>
      <c r="F937" s="104">
        <v>30569</v>
      </c>
      <c r="G937" s="104">
        <v>30639</v>
      </c>
      <c r="H937" s="104"/>
      <c r="I937" s="106"/>
      <c r="J937" s="107">
        <f t="shared" si="1992"/>
        <v>-7000</v>
      </c>
      <c r="K937" s="108"/>
      <c r="L937" s="108"/>
      <c r="M937" s="108">
        <f t="shared" si="1994"/>
        <v>-70</v>
      </c>
      <c r="N937" s="109">
        <f t="shared" si="1995"/>
        <v>-7000</v>
      </c>
    </row>
    <row r="938" spans="1:14" s="87" customFormat="1" ht="14.25" customHeight="1">
      <c r="A938" s="103">
        <v>43430</v>
      </c>
      <c r="B938" s="104" t="s">
        <v>49</v>
      </c>
      <c r="C938" s="104" t="s">
        <v>55</v>
      </c>
      <c r="D938" s="105">
        <v>10000</v>
      </c>
      <c r="E938" s="104" t="s">
        <v>2</v>
      </c>
      <c r="F938" s="104">
        <v>136.94999999999999</v>
      </c>
      <c r="G938" s="104">
        <v>136.4</v>
      </c>
      <c r="H938" s="104"/>
      <c r="I938" s="106"/>
      <c r="J938" s="107">
        <f t="shared" si="1992"/>
        <v>5499.999999999829</v>
      </c>
      <c r="K938" s="108"/>
      <c r="L938" s="108"/>
      <c r="M938" s="108">
        <f t="shared" si="1994"/>
        <v>0.54999999999998295</v>
      </c>
      <c r="N938" s="109">
        <f t="shared" si="1995"/>
        <v>5499.999999999829</v>
      </c>
    </row>
    <row r="939" spans="1:14" s="79" customFormat="1" ht="14.25" customHeight="1">
      <c r="A939" s="103">
        <v>43426</v>
      </c>
      <c r="B939" s="104" t="s">
        <v>31</v>
      </c>
      <c r="C939" s="104" t="s">
        <v>53</v>
      </c>
      <c r="D939" s="105">
        <v>200</v>
      </c>
      <c r="E939" s="104" t="s">
        <v>2</v>
      </c>
      <c r="F939" s="104">
        <v>3847</v>
      </c>
      <c r="G939" s="104">
        <v>3822</v>
      </c>
      <c r="H939" s="104"/>
      <c r="I939" s="106"/>
      <c r="J939" s="107">
        <f t="shared" ref="J939:J944" si="1996">(IF(E939="SHORT",F939-G939,IF(E939="LONG",G939-F939)))*D939</f>
        <v>5000</v>
      </c>
      <c r="K939" s="108"/>
      <c r="L939" s="108"/>
      <c r="M939" s="108">
        <f t="shared" ref="M939:M944" si="1997">(K939+J939+L939)/D939</f>
        <v>25</v>
      </c>
      <c r="N939" s="109">
        <f t="shared" ref="N939:N944" si="1998">M939*D939</f>
        <v>5000</v>
      </c>
    </row>
    <row r="940" spans="1:14" s="87" customFormat="1" ht="14.25" customHeight="1">
      <c r="A940" s="123">
        <v>43426</v>
      </c>
      <c r="B940" s="124" t="s">
        <v>0</v>
      </c>
      <c r="C940" s="124" t="s">
        <v>56</v>
      </c>
      <c r="D940" s="125">
        <v>100</v>
      </c>
      <c r="E940" s="124" t="s">
        <v>2</v>
      </c>
      <c r="F940" s="124">
        <v>30798</v>
      </c>
      <c r="G940" s="124">
        <v>30733</v>
      </c>
      <c r="H940" s="124">
        <v>30653</v>
      </c>
      <c r="I940" s="126">
        <v>30578</v>
      </c>
      <c r="J940" s="127">
        <f t="shared" si="1996"/>
        <v>6500</v>
      </c>
      <c r="K940" s="128">
        <f t="shared" ref="K940:K943" si="1999">(IF(E940="SHORT",IF(H940="",0,G940-H940),IF(E940="LONG",IF(H940="",0,H940-G940))))*D940</f>
        <v>8000</v>
      </c>
      <c r="L940" s="128">
        <f t="shared" ref="L940:L943" si="2000">(IF(E940="SHORT",IF(I940="",0,H940-I940),IF(E940="LONG",IF(I940="",0,(I940-H940)))))*D940</f>
        <v>7500</v>
      </c>
      <c r="M940" s="128">
        <f t="shared" si="1997"/>
        <v>220</v>
      </c>
      <c r="N940" s="129">
        <f t="shared" si="1998"/>
        <v>22000</v>
      </c>
    </row>
    <row r="941" spans="1:14" s="87" customFormat="1" ht="14.25" customHeight="1">
      <c r="A941" s="103">
        <v>43426</v>
      </c>
      <c r="B941" s="104" t="s">
        <v>4</v>
      </c>
      <c r="C941" s="104" t="s">
        <v>56</v>
      </c>
      <c r="D941" s="105">
        <v>30</v>
      </c>
      <c r="E941" s="104" t="s">
        <v>2</v>
      </c>
      <c r="F941" s="104">
        <v>36859</v>
      </c>
      <c r="G941" s="104">
        <v>36759</v>
      </c>
      <c r="H941" s="104">
        <v>36634</v>
      </c>
      <c r="I941" s="106"/>
      <c r="J941" s="107">
        <f t="shared" si="1996"/>
        <v>3000</v>
      </c>
      <c r="K941" s="108">
        <f t="shared" si="1999"/>
        <v>3750</v>
      </c>
      <c r="L941" s="108"/>
      <c r="M941" s="108">
        <f t="shared" si="1997"/>
        <v>225</v>
      </c>
      <c r="N941" s="109">
        <f t="shared" si="1998"/>
        <v>6750</v>
      </c>
    </row>
    <row r="942" spans="1:14" s="87" customFormat="1" ht="14.25" customHeight="1">
      <c r="A942" s="103">
        <v>43426</v>
      </c>
      <c r="B942" s="104" t="s">
        <v>49</v>
      </c>
      <c r="C942" s="104" t="s">
        <v>55</v>
      </c>
      <c r="D942" s="105">
        <v>10000</v>
      </c>
      <c r="E942" s="104" t="s">
        <v>2</v>
      </c>
      <c r="F942" s="104">
        <v>139.05000000000001</v>
      </c>
      <c r="G942" s="104">
        <v>138.5</v>
      </c>
      <c r="H942" s="104">
        <v>137.80000000000001</v>
      </c>
      <c r="I942" s="106"/>
      <c r="J942" s="107">
        <f t="shared" si="1996"/>
        <v>5500.0000000001137</v>
      </c>
      <c r="K942" s="108">
        <f t="shared" si="1999"/>
        <v>6999.9999999998863</v>
      </c>
      <c r="L942" s="108"/>
      <c r="M942" s="108">
        <f t="shared" si="1997"/>
        <v>1.25</v>
      </c>
      <c r="N942" s="109">
        <f t="shared" si="1998"/>
        <v>12500</v>
      </c>
    </row>
    <row r="943" spans="1:14" s="87" customFormat="1" ht="14.25" customHeight="1">
      <c r="A943" s="123">
        <v>43426</v>
      </c>
      <c r="B943" s="124" t="s">
        <v>6</v>
      </c>
      <c r="C943" s="124" t="s">
        <v>55</v>
      </c>
      <c r="D943" s="125">
        <v>10000</v>
      </c>
      <c r="E943" s="124" t="s">
        <v>2</v>
      </c>
      <c r="F943" s="124">
        <v>141.19999999999999</v>
      </c>
      <c r="G943" s="124">
        <v>140.65</v>
      </c>
      <c r="H943" s="124">
        <v>139.94999999999999</v>
      </c>
      <c r="I943" s="126">
        <v>139.30000000000001</v>
      </c>
      <c r="J943" s="127">
        <f t="shared" si="1996"/>
        <v>5499.999999999829</v>
      </c>
      <c r="K943" s="128">
        <f t="shared" si="1999"/>
        <v>7000.000000000171</v>
      </c>
      <c r="L943" s="128">
        <f t="shared" si="2000"/>
        <v>6499.9999999997726</v>
      </c>
      <c r="M943" s="128">
        <f t="shared" si="1997"/>
        <v>1.8999999999999775</v>
      </c>
      <c r="N943" s="129">
        <f t="shared" si="1998"/>
        <v>18999.999999999774</v>
      </c>
    </row>
    <row r="944" spans="1:14" s="87" customFormat="1" ht="14.25" customHeight="1">
      <c r="A944" s="103">
        <v>43426</v>
      </c>
      <c r="B944" s="104" t="s">
        <v>5</v>
      </c>
      <c r="C944" s="104" t="s">
        <v>55</v>
      </c>
      <c r="D944" s="105">
        <v>10000</v>
      </c>
      <c r="E944" s="104" t="s">
        <v>1</v>
      </c>
      <c r="F944" s="104">
        <v>187.15</v>
      </c>
      <c r="G944" s="104">
        <v>187.65</v>
      </c>
      <c r="H944" s="104"/>
      <c r="I944" s="106"/>
      <c r="J944" s="107">
        <f t="shared" si="1996"/>
        <v>5000</v>
      </c>
      <c r="K944" s="108"/>
      <c r="L944" s="108"/>
      <c r="M944" s="108">
        <f t="shared" si="1997"/>
        <v>0.5</v>
      </c>
      <c r="N944" s="109">
        <f t="shared" si="1998"/>
        <v>5000</v>
      </c>
    </row>
    <row r="945" spans="1:14" s="87" customFormat="1" ht="14.25" customHeight="1">
      <c r="A945" s="103">
        <v>43425</v>
      </c>
      <c r="B945" s="104" t="s">
        <v>31</v>
      </c>
      <c r="C945" s="104" t="s">
        <v>53</v>
      </c>
      <c r="D945" s="105">
        <v>200</v>
      </c>
      <c r="E945" s="104" t="s">
        <v>1</v>
      </c>
      <c r="F945" s="104">
        <v>3889</v>
      </c>
      <c r="G945" s="104">
        <v>3914</v>
      </c>
      <c r="H945" s="104"/>
      <c r="I945" s="106"/>
      <c r="J945" s="107">
        <f t="shared" ref="J945:J948" si="2001">(IF(E945="SHORT",F945-G945,IF(E945="LONG",G945-F945)))*D945</f>
        <v>5000</v>
      </c>
      <c r="K945" s="108"/>
      <c r="L945" s="108"/>
      <c r="M945" s="108">
        <f t="shared" ref="M945:M948" si="2002">(K945+J945+L945)/D945</f>
        <v>25</v>
      </c>
      <c r="N945" s="109">
        <f t="shared" ref="N945:N948" si="2003">M945*D945</f>
        <v>5000</v>
      </c>
    </row>
    <row r="946" spans="1:14" s="87" customFormat="1" ht="14.25" customHeight="1">
      <c r="A946" s="123">
        <v>43425</v>
      </c>
      <c r="B946" s="124" t="s">
        <v>32</v>
      </c>
      <c r="C946" s="124" t="s">
        <v>53</v>
      </c>
      <c r="D946" s="125">
        <v>2500</v>
      </c>
      <c r="E946" s="124" t="s">
        <v>2</v>
      </c>
      <c r="F946" s="124">
        <v>338.9</v>
      </c>
      <c r="G946" s="124">
        <v>335.9</v>
      </c>
      <c r="H946" s="124">
        <v>332.15</v>
      </c>
      <c r="I946" s="126">
        <v>328.9</v>
      </c>
      <c r="J946" s="127">
        <f t="shared" si="2001"/>
        <v>7500</v>
      </c>
      <c r="K946" s="128">
        <f t="shared" ref="K946" si="2004">(IF(E946="SHORT",IF(H946="",0,G946-H946),IF(E946="LONG",IF(H946="",0,H946-G946))))*D946</f>
        <v>9375</v>
      </c>
      <c r="L946" s="128">
        <f t="shared" ref="L946" si="2005">(IF(E946="SHORT",IF(I946="",0,H946-I946),IF(E946="LONG",IF(I946="",0,(I946-H946)))))*D946</f>
        <v>8125</v>
      </c>
      <c r="M946" s="128">
        <f t="shared" si="2002"/>
        <v>10</v>
      </c>
      <c r="N946" s="129">
        <f t="shared" si="2003"/>
        <v>25000</v>
      </c>
    </row>
    <row r="947" spans="1:14" s="87" customFormat="1" ht="14.25" customHeight="1">
      <c r="A947" s="103">
        <v>43425</v>
      </c>
      <c r="B947" s="104" t="s">
        <v>6</v>
      </c>
      <c r="C947" s="104" t="s">
        <v>55</v>
      </c>
      <c r="D947" s="105">
        <v>10000</v>
      </c>
      <c r="E947" s="104" t="s">
        <v>1</v>
      </c>
      <c r="F947" s="104">
        <v>140.30000000000001</v>
      </c>
      <c r="G947" s="104">
        <v>139.69999999999999</v>
      </c>
      <c r="H947" s="104"/>
      <c r="I947" s="106"/>
      <c r="J947" s="107">
        <f t="shared" si="2001"/>
        <v>-6000.0000000002274</v>
      </c>
      <c r="K947" s="108"/>
      <c r="L947" s="108"/>
      <c r="M947" s="108">
        <f t="shared" si="2002"/>
        <v>-0.60000000000002274</v>
      </c>
      <c r="N947" s="109">
        <f t="shared" si="2003"/>
        <v>-6000.0000000002274</v>
      </c>
    </row>
    <row r="948" spans="1:14" s="79" customFormat="1" ht="14.25" customHeight="1">
      <c r="A948" s="103">
        <v>43425</v>
      </c>
      <c r="B948" s="104" t="s">
        <v>48</v>
      </c>
      <c r="C948" s="104" t="s">
        <v>55</v>
      </c>
      <c r="D948" s="105">
        <v>500</v>
      </c>
      <c r="E948" s="104" t="s">
        <v>1</v>
      </c>
      <c r="F948" s="104">
        <v>789.75</v>
      </c>
      <c r="G948" s="104">
        <v>782.75</v>
      </c>
      <c r="H948" s="104"/>
      <c r="I948" s="106"/>
      <c r="J948" s="107">
        <f t="shared" si="2001"/>
        <v>-3500</v>
      </c>
      <c r="K948" s="108"/>
      <c r="L948" s="108"/>
      <c r="M948" s="108">
        <f t="shared" si="2002"/>
        <v>-7</v>
      </c>
      <c r="N948" s="109">
        <f t="shared" si="2003"/>
        <v>-3500</v>
      </c>
    </row>
    <row r="949" spans="1:14" s="87" customFormat="1" ht="14.25" customHeight="1">
      <c r="A949" s="123">
        <v>43424</v>
      </c>
      <c r="B949" s="124" t="s">
        <v>31</v>
      </c>
      <c r="C949" s="124" t="s">
        <v>53</v>
      </c>
      <c r="D949" s="125">
        <v>200</v>
      </c>
      <c r="E949" s="124" t="s">
        <v>2</v>
      </c>
      <c r="F949" s="124">
        <v>4073</v>
      </c>
      <c r="G949" s="124">
        <v>4048</v>
      </c>
      <c r="H949" s="124">
        <v>4013</v>
      </c>
      <c r="I949" s="126">
        <v>3983</v>
      </c>
      <c r="J949" s="127">
        <f t="shared" ref="J949:J954" si="2006">(IF(E949="SHORT",F949-G949,IF(E949="LONG",G949-F949)))*D949</f>
        <v>5000</v>
      </c>
      <c r="K949" s="128">
        <f t="shared" ref="K949:K952" si="2007">(IF(E949="SHORT",IF(H949="",0,G949-H949),IF(E949="LONG",IF(H949="",0,H949-G949))))*D949</f>
        <v>7000</v>
      </c>
      <c r="L949" s="128">
        <f t="shared" ref="L949" si="2008">(IF(E949="SHORT",IF(I949="",0,H949-I949),IF(E949="LONG",IF(I949="",0,(I949-H949)))))*D949</f>
        <v>6000</v>
      </c>
      <c r="M949" s="128">
        <f t="shared" ref="M949:M954" si="2009">(K949+J949+L949)/D949</f>
        <v>90</v>
      </c>
      <c r="N949" s="129">
        <f t="shared" ref="N949:N954" si="2010">M949*D949</f>
        <v>18000</v>
      </c>
    </row>
    <row r="950" spans="1:14" s="87" customFormat="1" ht="14.25" customHeight="1">
      <c r="A950" s="103">
        <v>43424</v>
      </c>
      <c r="B950" s="104" t="s">
        <v>0</v>
      </c>
      <c r="C950" s="104" t="s">
        <v>56</v>
      </c>
      <c r="D950" s="105">
        <v>100</v>
      </c>
      <c r="E950" s="104" t="s">
        <v>1</v>
      </c>
      <c r="F950" s="104">
        <v>30864</v>
      </c>
      <c r="G950" s="104">
        <v>30929</v>
      </c>
      <c r="H950" s="104"/>
      <c r="I950" s="106"/>
      <c r="J950" s="107">
        <f t="shared" si="2006"/>
        <v>6500</v>
      </c>
      <c r="K950" s="108"/>
      <c r="L950" s="108"/>
      <c r="M950" s="108">
        <f t="shared" si="2009"/>
        <v>65</v>
      </c>
      <c r="N950" s="109">
        <f t="shared" si="2010"/>
        <v>6500</v>
      </c>
    </row>
    <row r="951" spans="1:14" s="79" customFormat="1" ht="14.25" customHeight="1">
      <c r="A951" s="103">
        <v>43424</v>
      </c>
      <c r="B951" s="104" t="s">
        <v>4</v>
      </c>
      <c r="C951" s="104" t="s">
        <v>56</v>
      </c>
      <c r="D951" s="105">
        <v>30</v>
      </c>
      <c r="E951" s="104" t="s">
        <v>1</v>
      </c>
      <c r="F951" s="104">
        <v>36839</v>
      </c>
      <c r="G951" s="104">
        <v>36939</v>
      </c>
      <c r="H951" s="104"/>
      <c r="I951" s="106"/>
      <c r="J951" s="107">
        <f t="shared" si="2006"/>
        <v>3000</v>
      </c>
      <c r="K951" s="108"/>
      <c r="L951" s="108"/>
      <c r="M951" s="108">
        <f t="shared" si="2009"/>
        <v>100</v>
      </c>
      <c r="N951" s="109">
        <f t="shared" si="2010"/>
        <v>3000</v>
      </c>
    </row>
    <row r="952" spans="1:14" s="87" customFormat="1" ht="14.25" customHeight="1">
      <c r="A952" s="103">
        <v>43424</v>
      </c>
      <c r="B952" s="104" t="s">
        <v>3</v>
      </c>
      <c r="C952" s="104" t="s">
        <v>55</v>
      </c>
      <c r="D952" s="105">
        <v>2000</v>
      </c>
      <c r="E952" s="104" t="s">
        <v>1</v>
      </c>
      <c r="F952" s="104">
        <v>441.4</v>
      </c>
      <c r="G952" s="104">
        <v>444.4</v>
      </c>
      <c r="H952" s="104">
        <v>448.15</v>
      </c>
      <c r="I952" s="106"/>
      <c r="J952" s="107">
        <f t="shared" si="2006"/>
        <v>6000</v>
      </c>
      <c r="K952" s="108">
        <f t="shared" si="2007"/>
        <v>7500</v>
      </c>
      <c r="L952" s="108"/>
      <c r="M952" s="108">
        <f t="shared" si="2009"/>
        <v>6.75</v>
      </c>
      <c r="N952" s="109">
        <f t="shared" si="2010"/>
        <v>13500</v>
      </c>
    </row>
    <row r="953" spans="1:14" s="87" customFormat="1" ht="14.25" customHeight="1">
      <c r="A953" s="103">
        <v>43424</v>
      </c>
      <c r="B953" s="104" t="s">
        <v>49</v>
      </c>
      <c r="C953" s="104" t="s">
        <v>55</v>
      </c>
      <c r="D953" s="105">
        <v>10000</v>
      </c>
      <c r="E953" s="104" t="s">
        <v>1</v>
      </c>
      <c r="F953" s="104">
        <v>137.75</v>
      </c>
      <c r="G953" s="104">
        <v>138.30000000000001</v>
      </c>
      <c r="H953" s="104"/>
      <c r="I953" s="106"/>
      <c r="J953" s="107">
        <f t="shared" si="2006"/>
        <v>5500.0000000001137</v>
      </c>
      <c r="K953" s="108"/>
      <c r="L953" s="108"/>
      <c r="M953" s="108">
        <f t="shared" si="2009"/>
        <v>0.55000000000001137</v>
      </c>
      <c r="N953" s="109">
        <f t="shared" si="2010"/>
        <v>5500.0000000001137</v>
      </c>
    </row>
    <row r="954" spans="1:14" s="87" customFormat="1" ht="14.25" customHeight="1">
      <c r="A954" s="103">
        <v>43424</v>
      </c>
      <c r="B954" s="104" t="s">
        <v>48</v>
      </c>
      <c r="C954" s="104" t="s">
        <v>55</v>
      </c>
      <c r="D954" s="105">
        <v>500</v>
      </c>
      <c r="E954" s="104" t="s">
        <v>1</v>
      </c>
      <c r="F954" s="104">
        <v>800.05</v>
      </c>
      <c r="G954" s="104">
        <v>806.05</v>
      </c>
      <c r="H954" s="104"/>
      <c r="I954" s="106"/>
      <c r="J954" s="107">
        <f t="shared" si="2006"/>
        <v>3000</v>
      </c>
      <c r="K954" s="108"/>
      <c r="L954" s="108"/>
      <c r="M954" s="108">
        <f t="shared" si="2009"/>
        <v>6</v>
      </c>
      <c r="N954" s="109">
        <f t="shared" si="2010"/>
        <v>3000</v>
      </c>
    </row>
    <row r="955" spans="1:14" s="79" customFormat="1" ht="14.25" customHeight="1">
      <c r="A955" s="103">
        <v>43423</v>
      </c>
      <c r="B955" s="104" t="s">
        <v>48</v>
      </c>
      <c r="C955" s="104" t="s">
        <v>55</v>
      </c>
      <c r="D955" s="105">
        <v>500</v>
      </c>
      <c r="E955" s="104" t="s">
        <v>1</v>
      </c>
      <c r="F955" s="104">
        <v>803.25</v>
      </c>
      <c r="G955" s="104">
        <v>796.25</v>
      </c>
      <c r="H955" s="104"/>
      <c r="I955" s="106"/>
      <c r="J955" s="107">
        <f t="shared" ref="J955:J962" si="2011">(IF(E955="SHORT",F955-G955,IF(E955="LONG",G955-F955)))*D955</f>
        <v>-3500</v>
      </c>
      <c r="K955" s="108"/>
      <c r="L955" s="108"/>
      <c r="M955" s="108">
        <f t="shared" ref="M955:M962" si="2012">(K955+J955+L955)/D955</f>
        <v>-7</v>
      </c>
      <c r="N955" s="109">
        <f t="shared" ref="N955:N962" si="2013">M955*D955</f>
        <v>-3500</v>
      </c>
    </row>
    <row r="956" spans="1:14" s="87" customFormat="1" ht="14.25" customHeight="1">
      <c r="A956" s="103">
        <v>43423</v>
      </c>
      <c r="B956" s="104" t="s">
        <v>3</v>
      </c>
      <c r="C956" s="104" t="s">
        <v>55</v>
      </c>
      <c r="D956" s="105">
        <v>2000</v>
      </c>
      <c r="E956" s="104" t="s">
        <v>2</v>
      </c>
      <c r="F956" s="104">
        <v>440.05</v>
      </c>
      <c r="G956" s="104">
        <v>438.05</v>
      </c>
      <c r="H956" s="104"/>
      <c r="I956" s="106"/>
      <c r="J956" s="107">
        <f t="shared" si="2011"/>
        <v>4000</v>
      </c>
      <c r="K956" s="108"/>
      <c r="L956" s="108"/>
      <c r="M956" s="108">
        <f t="shared" si="2012"/>
        <v>2</v>
      </c>
      <c r="N956" s="109">
        <f t="shared" si="2013"/>
        <v>4000</v>
      </c>
    </row>
    <row r="957" spans="1:14" s="87" customFormat="1" ht="14.25" customHeight="1">
      <c r="A957" s="103">
        <v>43423</v>
      </c>
      <c r="B957" s="104" t="s">
        <v>6</v>
      </c>
      <c r="C957" s="104" t="s">
        <v>55</v>
      </c>
      <c r="D957" s="105">
        <v>10000</v>
      </c>
      <c r="E957" s="104" t="s">
        <v>1</v>
      </c>
      <c r="F957" s="104">
        <v>143.69999999999999</v>
      </c>
      <c r="G957" s="104">
        <v>144.25</v>
      </c>
      <c r="H957" s="104"/>
      <c r="I957" s="106"/>
      <c r="J957" s="107">
        <f t="shared" si="2011"/>
        <v>5500.0000000001137</v>
      </c>
      <c r="K957" s="108"/>
      <c r="L957" s="108"/>
      <c r="M957" s="108">
        <f t="shared" si="2012"/>
        <v>0.55000000000001137</v>
      </c>
      <c r="N957" s="109">
        <f t="shared" si="2013"/>
        <v>5500.0000000001137</v>
      </c>
    </row>
    <row r="958" spans="1:14" s="79" customFormat="1" ht="14.25" customHeight="1">
      <c r="A958" s="123">
        <v>43423</v>
      </c>
      <c r="B958" s="124" t="s">
        <v>5</v>
      </c>
      <c r="C958" s="124" t="s">
        <v>55</v>
      </c>
      <c r="D958" s="125">
        <v>10000</v>
      </c>
      <c r="E958" s="124" t="s">
        <v>2</v>
      </c>
      <c r="F958" s="124">
        <v>191.35</v>
      </c>
      <c r="G958" s="124">
        <v>190.8</v>
      </c>
      <c r="H958" s="124">
        <v>190.1</v>
      </c>
      <c r="I958" s="126">
        <v>189.5</v>
      </c>
      <c r="J958" s="127">
        <f t="shared" si="2011"/>
        <v>5499.999999999829</v>
      </c>
      <c r="K958" s="128">
        <f t="shared" ref="K958:K962" si="2014">(IF(E958="SHORT",IF(H958="",0,G958-H958),IF(E958="LONG",IF(H958="",0,H958-G958))))*D958</f>
        <v>7000.000000000171</v>
      </c>
      <c r="L958" s="128">
        <f t="shared" ref="L958:L961" si="2015">(IF(E958="SHORT",IF(I958="",0,H958-I958),IF(E958="LONG",IF(I958="",0,(I958-H958)))))*D958</f>
        <v>5999.9999999999436</v>
      </c>
      <c r="M958" s="128">
        <f t="shared" si="2012"/>
        <v>1.8499999999999941</v>
      </c>
      <c r="N958" s="129">
        <f t="shared" si="2013"/>
        <v>18499.999999999942</v>
      </c>
    </row>
    <row r="959" spans="1:14" s="87" customFormat="1" ht="14.25" customHeight="1">
      <c r="A959" s="103">
        <v>43423</v>
      </c>
      <c r="B959" s="104" t="s">
        <v>0</v>
      </c>
      <c r="C959" s="104" t="s">
        <v>56</v>
      </c>
      <c r="D959" s="105">
        <v>100</v>
      </c>
      <c r="E959" s="104" t="s">
        <v>2</v>
      </c>
      <c r="F959" s="104">
        <v>30911</v>
      </c>
      <c r="G959" s="104">
        <v>30846</v>
      </c>
      <c r="H959" s="104"/>
      <c r="I959" s="106"/>
      <c r="J959" s="107">
        <f t="shared" si="2011"/>
        <v>6500</v>
      </c>
      <c r="K959" s="108"/>
      <c r="L959" s="108"/>
      <c r="M959" s="108">
        <f t="shared" si="2012"/>
        <v>65</v>
      </c>
      <c r="N959" s="109">
        <f t="shared" si="2013"/>
        <v>6500</v>
      </c>
    </row>
    <row r="960" spans="1:14" s="87" customFormat="1" ht="14.25" customHeight="1">
      <c r="A960" s="103">
        <v>43423</v>
      </c>
      <c r="B960" s="104" t="s">
        <v>4</v>
      </c>
      <c r="C960" s="104" t="s">
        <v>56</v>
      </c>
      <c r="D960" s="105">
        <v>30</v>
      </c>
      <c r="E960" s="104" t="s">
        <v>2</v>
      </c>
      <c r="F960" s="104">
        <v>36931</v>
      </c>
      <c r="G960" s="104">
        <v>36831</v>
      </c>
      <c r="H960" s="104"/>
      <c r="I960" s="106"/>
      <c r="J960" s="107">
        <f t="shared" si="2011"/>
        <v>3000</v>
      </c>
      <c r="K960" s="108"/>
      <c r="L960" s="108"/>
      <c r="M960" s="108">
        <f t="shared" si="2012"/>
        <v>100</v>
      </c>
      <c r="N960" s="109">
        <f t="shared" si="2013"/>
        <v>3000</v>
      </c>
    </row>
    <row r="961" spans="1:14" s="87" customFormat="1" ht="14.25" customHeight="1">
      <c r="A961" s="123">
        <v>43423</v>
      </c>
      <c r="B961" s="124" t="s">
        <v>31</v>
      </c>
      <c r="C961" s="124" t="s">
        <v>53</v>
      </c>
      <c r="D961" s="125">
        <v>200</v>
      </c>
      <c r="E961" s="124" t="s">
        <v>2</v>
      </c>
      <c r="F961" s="124">
        <v>4099</v>
      </c>
      <c r="G961" s="124">
        <v>4074</v>
      </c>
      <c r="H961" s="124">
        <v>4039</v>
      </c>
      <c r="I961" s="126">
        <v>4009</v>
      </c>
      <c r="J961" s="127">
        <f t="shared" si="2011"/>
        <v>5000</v>
      </c>
      <c r="K961" s="128">
        <f t="shared" si="2014"/>
        <v>7000</v>
      </c>
      <c r="L961" s="128">
        <f t="shared" si="2015"/>
        <v>6000</v>
      </c>
      <c r="M961" s="128">
        <f t="shared" si="2012"/>
        <v>90</v>
      </c>
      <c r="N961" s="129">
        <f t="shared" si="2013"/>
        <v>18000</v>
      </c>
    </row>
    <row r="962" spans="1:14" s="87" customFormat="1" ht="14.25" customHeight="1">
      <c r="A962" s="103">
        <v>43423</v>
      </c>
      <c r="B962" s="104" t="s">
        <v>32</v>
      </c>
      <c r="C962" s="104" t="s">
        <v>53</v>
      </c>
      <c r="D962" s="105">
        <v>2500</v>
      </c>
      <c r="E962" s="104" t="s">
        <v>2</v>
      </c>
      <c r="F962" s="104">
        <v>324.7</v>
      </c>
      <c r="G962" s="104">
        <v>321.95</v>
      </c>
      <c r="H962" s="104">
        <v>318.7</v>
      </c>
      <c r="I962" s="106"/>
      <c r="J962" s="107">
        <f t="shared" si="2011"/>
        <v>6875</v>
      </c>
      <c r="K962" s="108">
        <f t="shared" si="2014"/>
        <v>8125</v>
      </c>
      <c r="L962" s="108"/>
      <c r="M962" s="108">
        <f t="shared" si="2012"/>
        <v>6</v>
      </c>
      <c r="N962" s="109">
        <f t="shared" si="2013"/>
        <v>15000</v>
      </c>
    </row>
    <row r="963" spans="1:14" s="87" customFormat="1" ht="14.25" customHeight="1">
      <c r="A963" s="103">
        <v>43420</v>
      </c>
      <c r="B963" s="104" t="s">
        <v>5</v>
      </c>
      <c r="C963" s="104" t="s">
        <v>55</v>
      </c>
      <c r="D963" s="105">
        <v>10000</v>
      </c>
      <c r="E963" s="104" t="s">
        <v>2</v>
      </c>
      <c r="F963" s="104">
        <v>188.6</v>
      </c>
      <c r="G963" s="104">
        <v>188.05</v>
      </c>
      <c r="H963" s="104">
        <v>187.35</v>
      </c>
      <c r="I963" s="106"/>
      <c r="J963" s="107">
        <f t="shared" ref="J963:J968" si="2016">(IF(E963="SHORT",F963-G963,IF(E963="LONG",G963-F963)))*D963</f>
        <v>5499.999999999829</v>
      </c>
      <c r="K963" s="108">
        <f t="shared" ref="K963:K968" si="2017">(IF(E963="SHORT",IF(H963="",0,G963-H963),IF(E963="LONG",IF(H963="",0,H963-G963))))*D963</f>
        <v>7000.000000000171</v>
      </c>
      <c r="L963" s="108"/>
      <c r="M963" s="108">
        <f t="shared" ref="M963:M968" si="2018">(K963+J963+L963)/D963</f>
        <v>1.25</v>
      </c>
      <c r="N963" s="109">
        <f t="shared" ref="N963:N968" si="2019">M963*D963</f>
        <v>12500</v>
      </c>
    </row>
    <row r="964" spans="1:14" s="87" customFormat="1" ht="14.25" customHeight="1">
      <c r="A964" s="103">
        <v>43420</v>
      </c>
      <c r="B964" s="104" t="s">
        <v>49</v>
      </c>
      <c r="C964" s="104" t="s">
        <v>55</v>
      </c>
      <c r="D964" s="105">
        <v>10000</v>
      </c>
      <c r="E964" s="104" t="s">
        <v>2</v>
      </c>
      <c r="F964" s="104">
        <v>138.75</v>
      </c>
      <c r="G964" s="104">
        <v>138.25</v>
      </c>
      <c r="H964" s="104"/>
      <c r="I964" s="106"/>
      <c r="J964" s="107">
        <f t="shared" si="2016"/>
        <v>5000</v>
      </c>
      <c r="K964" s="108"/>
      <c r="L964" s="108"/>
      <c r="M964" s="108">
        <f t="shared" si="2018"/>
        <v>0.5</v>
      </c>
      <c r="N964" s="109">
        <f t="shared" si="2019"/>
        <v>5000</v>
      </c>
    </row>
    <row r="965" spans="1:14" s="87" customFormat="1" ht="14.25" customHeight="1">
      <c r="A965" s="123">
        <v>43420</v>
      </c>
      <c r="B965" s="124" t="s">
        <v>6</v>
      </c>
      <c r="C965" s="124" t="s">
        <v>55</v>
      </c>
      <c r="D965" s="125">
        <v>10000</v>
      </c>
      <c r="E965" s="124" t="s">
        <v>1</v>
      </c>
      <c r="F965" s="124">
        <v>139.35</v>
      </c>
      <c r="G965" s="124">
        <v>139.9</v>
      </c>
      <c r="H965" s="124">
        <v>140.6</v>
      </c>
      <c r="I965" s="126">
        <v>141.30000000000001</v>
      </c>
      <c r="J965" s="127">
        <f t="shared" si="2016"/>
        <v>5500.0000000001137</v>
      </c>
      <c r="K965" s="128">
        <f t="shared" si="2017"/>
        <v>6999.9999999998863</v>
      </c>
      <c r="L965" s="128">
        <f t="shared" ref="L965:L968" si="2020">(IF(E965="SHORT",IF(I965="",0,H965-I965),IF(E965="LONG",IF(I965="",0,(I965-H965)))))*D965</f>
        <v>7000.000000000171</v>
      </c>
      <c r="M965" s="128">
        <f t="shared" si="2018"/>
        <v>1.9500000000000171</v>
      </c>
      <c r="N965" s="129">
        <f t="shared" si="2019"/>
        <v>19500.000000000171</v>
      </c>
    </row>
    <row r="966" spans="1:14" s="87" customFormat="1" ht="14.25" customHeight="1">
      <c r="A966" s="103">
        <v>43420</v>
      </c>
      <c r="B966" s="104" t="s">
        <v>0</v>
      </c>
      <c r="C966" s="104" t="s">
        <v>56</v>
      </c>
      <c r="D966" s="105">
        <v>100</v>
      </c>
      <c r="E966" s="104" t="s">
        <v>2</v>
      </c>
      <c r="F966" s="104">
        <v>30849</v>
      </c>
      <c r="G966" s="104">
        <v>30919</v>
      </c>
      <c r="H966" s="104"/>
      <c r="I966" s="106"/>
      <c r="J966" s="107">
        <f t="shared" si="2016"/>
        <v>-7000</v>
      </c>
      <c r="K966" s="108"/>
      <c r="L966" s="108"/>
      <c r="M966" s="108">
        <f t="shared" si="2018"/>
        <v>-70</v>
      </c>
      <c r="N966" s="109">
        <f t="shared" si="2019"/>
        <v>-7000</v>
      </c>
    </row>
    <row r="967" spans="1:14" s="87" customFormat="1" ht="14.25" customHeight="1">
      <c r="A967" s="103">
        <v>43420</v>
      </c>
      <c r="B967" s="104" t="s">
        <v>31</v>
      </c>
      <c r="C967" s="104" t="s">
        <v>53</v>
      </c>
      <c r="D967" s="105">
        <v>200</v>
      </c>
      <c r="E967" s="104" t="s">
        <v>1</v>
      </c>
      <c r="F967" s="104">
        <v>4087</v>
      </c>
      <c r="G967" s="104">
        <v>4112</v>
      </c>
      <c r="H967" s="104">
        <v>4147</v>
      </c>
      <c r="I967" s="106"/>
      <c r="J967" s="107">
        <f t="shared" si="2016"/>
        <v>5000</v>
      </c>
      <c r="K967" s="108">
        <f t="shared" si="2017"/>
        <v>7000</v>
      </c>
      <c r="L967" s="108"/>
      <c r="M967" s="108">
        <f t="shared" si="2018"/>
        <v>60</v>
      </c>
      <c r="N967" s="109">
        <f t="shared" si="2019"/>
        <v>12000</v>
      </c>
    </row>
    <row r="968" spans="1:14" s="87" customFormat="1" ht="14.25" customHeight="1">
      <c r="A968" s="123">
        <v>43420</v>
      </c>
      <c r="B968" s="124" t="s">
        <v>32</v>
      </c>
      <c r="C968" s="124" t="s">
        <v>53</v>
      </c>
      <c r="D968" s="125">
        <v>2500</v>
      </c>
      <c r="E968" s="124" t="s">
        <v>2</v>
      </c>
      <c r="F968" s="124">
        <v>291.39999999999998</v>
      </c>
      <c r="G968" s="124">
        <v>288.89999999999998</v>
      </c>
      <c r="H968" s="124">
        <v>286.14999999999998</v>
      </c>
      <c r="I968" s="126">
        <v>283.39999999999998</v>
      </c>
      <c r="J968" s="127">
        <f t="shared" si="2016"/>
        <v>6250</v>
      </c>
      <c r="K968" s="128">
        <f t="shared" si="2017"/>
        <v>6875</v>
      </c>
      <c r="L968" s="128">
        <f t="shared" si="2020"/>
        <v>6875</v>
      </c>
      <c r="M968" s="128">
        <f t="shared" si="2018"/>
        <v>8</v>
      </c>
      <c r="N968" s="129">
        <f t="shared" si="2019"/>
        <v>20000</v>
      </c>
    </row>
    <row r="969" spans="1:14" s="87" customFormat="1" ht="14.25" customHeight="1">
      <c r="A969" s="103">
        <v>43419</v>
      </c>
      <c r="B969" s="104" t="s">
        <v>4</v>
      </c>
      <c r="C969" s="104" t="s">
        <v>56</v>
      </c>
      <c r="D969" s="105">
        <v>30</v>
      </c>
      <c r="E969" s="104" t="s">
        <v>2</v>
      </c>
      <c r="F969" s="104">
        <v>36672</v>
      </c>
      <c r="G969" s="104">
        <v>36572</v>
      </c>
      <c r="H969" s="104">
        <v>36447</v>
      </c>
      <c r="I969" s="106"/>
      <c r="J969" s="107">
        <f t="shared" ref="J969:J971" si="2021">(IF(E969="SHORT",F969-G969,IF(E969="LONG",G969-F969)))*D969</f>
        <v>3000</v>
      </c>
      <c r="K969" s="108">
        <f t="shared" ref="K969:K970" si="2022">(IF(E969="SHORT",IF(H969="",0,G969-H969),IF(E969="LONG",IF(H969="",0,H969-G969))))*D969</f>
        <v>3750</v>
      </c>
      <c r="L969" s="108"/>
      <c r="M969" s="108">
        <f t="shared" ref="M969:M971" si="2023">(K969+J969+L969)/D969</f>
        <v>225</v>
      </c>
      <c r="N969" s="109">
        <f t="shared" ref="N969:N971" si="2024">M969*D969</f>
        <v>6750</v>
      </c>
    </row>
    <row r="970" spans="1:14" s="87" customFormat="1" ht="14.25" customHeight="1">
      <c r="A970" s="103">
        <v>43419</v>
      </c>
      <c r="B970" s="104" t="s">
        <v>0</v>
      </c>
      <c r="C970" s="104" t="s">
        <v>56</v>
      </c>
      <c r="D970" s="105">
        <v>100</v>
      </c>
      <c r="E970" s="104" t="s">
        <v>2</v>
      </c>
      <c r="F970" s="104">
        <v>30877</v>
      </c>
      <c r="G970" s="104">
        <v>30812</v>
      </c>
      <c r="H970" s="104">
        <v>30732</v>
      </c>
      <c r="I970" s="106"/>
      <c r="J970" s="107">
        <f t="shared" si="2021"/>
        <v>6500</v>
      </c>
      <c r="K970" s="108">
        <f t="shared" si="2022"/>
        <v>8000</v>
      </c>
      <c r="L970" s="108"/>
      <c r="M970" s="108">
        <f t="shared" si="2023"/>
        <v>145</v>
      </c>
      <c r="N970" s="109">
        <f t="shared" si="2024"/>
        <v>14500</v>
      </c>
    </row>
    <row r="971" spans="1:14" s="87" customFormat="1" ht="14.25" customHeight="1">
      <c r="A971" s="103">
        <v>43419</v>
      </c>
      <c r="B971" s="104" t="s">
        <v>6</v>
      </c>
      <c r="C971" s="104" t="s">
        <v>55</v>
      </c>
      <c r="D971" s="105">
        <v>10000</v>
      </c>
      <c r="E971" s="104" t="s">
        <v>1</v>
      </c>
      <c r="F971" s="104">
        <v>141</v>
      </c>
      <c r="G971" s="104">
        <v>141.55000000000001</v>
      </c>
      <c r="H971" s="104"/>
      <c r="I971" s="106"/>
      <c r="J971" s="107">
        <f t="shared" si="2021"/>
        <v>5500.0000000001137</v>
      </c>
      <c r="K971" s="108"/>
      <c r="L971" s="108"/>
      <c r="M971" s="108">
        <f t="shared" si="2023"/>
        <v>0.55000000000001137</v>
      </c>
      <c r="N971" s="109">
        <f t="shared" si="2024"/>
        <v>5500.0000000001137</v>
      </c>
    </row>
    <row r="972" spans="1:14" s="87" customFormat="1" ht="14.25" customHeight="1">
      <c r="A972" s="103">
        <v>43419</v>
      </c>
      <c r="B972" s="104" t="s">
        <v>3</v>
      </c>
      <c r="C972" s="104" t="s">
        <v>55</v>
      </c>
      <c r="D972" s="105">
        <v>2000</v>
      </c>
      <c r="E972" s="104" t="s">
        <v>1</v>
      </c>
      <c r="F972" s="104">
        <v>435.55</v>
      </c>
      <c r="G972" s="104">
        <v>438.55</v>
      </c>
      <c r="H972" s="104"/>
      <c r="I972" s="106"/>
      <c r="J972" s="107">
        <f t="shared" ref="J972:J975" si="2025">(IF(E972="SHORT",F972-G972,IF(E972="LONG",G972-F972)))*D972</f>
        <v>6000</v>
      </c>
      <c r="K972" s="108"/>
      <c r="L972" s="108"/>
      <c r="M972" s="108">
        <f t="shared" ref="M972:M975" si="2026">(K972+J972+L972)/D972</f>
        <v>3</v>
      </c>
      <c r="N972" s="109">
        <f t="shared" ref="N972:N975" si="2027">M972*D972</f>
        <v>6000</v>
      </c>
    </row>
    <row r="973" spans="1:14" s="79" customFormat="1" ht="14.25" customHeight="1">
      <c r="A973" s="103">
        <v>43419</v>
      </c>
      <c r="B973" s="104" t="s">
        <v>48</v>
      </c>
      <c r="C973" s="104" t="s">
        <v>55</v>
      </c>
      <c r="D973" s="105">
        <v>500</v>
      </c>
      <c r="E973" s="104" t="s">
        <v>1</v>
      </c>
      <c r="F973" s="104">
        <v>822.3</v>
      </c>
      <c r="G973" s="104">
        <v>815.3</v>
      </c>
      <c r="H973" s="104"/>
      <c r="I973" s="106"/>
      <c r="J973" s="107">
        <f t="shared" si="2025"/>
        <v>-3500</v>
      </c>
      <c r="K973" s="108"/>
      <c r="L973" s="108"/>
      <c r="M973" s="108">
        <f t="shared" si="2026"/>
        <v>-7</v>
      </c>
      <c r="N973" s="109">
        <f t="shared" si="2027"/>
        <v>-3500</v>
      </c>
    </row>
    <row r="974" spans="1:14" s="87" customFormat="1" ht="14.25" customHeight="1">
      <c r="A974" s="103">
        <v>43419</v>
      </c>
      <c r="B974" s="104" t="s">
        <v>49</v>
      </c>
      <c r="C974" s="104" t="s">
        <v>55</v>
      </c>
      <c r="D974" s="105">
        <v>10000</v>
      </c>
      <c r="E974" s="104" t="s">
        <v>1</v>
      </c>
      <c r="F974" s="104">
        <v>140.19999999999999</v>
      </c>
      <c r="G974" s="104">
        <v>140.75</v>
      </c>
      <c r="H974" s="104"/>
      <c r="I974" s="106"/>
      <c r="J974" s="107">
        <f t="shared" si="2025"/>
        <v>5500.0000000001137</v>
      </c>
      <c r="K974" s="108"/>
      <c r="L974" s="108"/>
      <c r="M974" s="108">
        <f t="shared" si="2026"/>
        <v>0.55000000000001137</v>
      </c>
      <c r="N974" s="109">
        <f t="shared" si="2027"/>
        <v>5500.0000000001137</v>
      </c>
    </row>
    <row r="975" spans="1:14" s="87" customFormat="1" ht="14.25" customHeight="1">
      <c r="A975" s="103">
        <v>43419</v>
      </c>
      <c r="B975" s="104" t="s">
        <v>31</v>
      </c>
      <c r="C975" s="104" t="s">
        <v>53</v>
      </c>
      <c r="D975" s="105">
        <v>200</v>
      </c>
      <c r="E975" s="104" t="s">
        <v>1</v>
      </c>
      <c r="F975" s="104">
        <v>4054</v>
      </c>
      <c r="G975" s="104">
        <v>4024</v>
      </c>
      <c r="H975" s="104"/>
      <c r="I975" s="106"/>
      <c r="J975" s="107">
        <f t="shared" si="2025"/>
        <v>-6000</v>
      </c>
      <c r="K975" s="108"/>
      <c r="L975" s="108"/>
      <c r="M975" s="108">
        <f t="shared" si="2026"/>
        <v>-30</v>
      </c>
      <c r="N975" s="109">
        <f t="shared" si="2027"/>
        <v>-6000</v>
      </c>
    </row>
    <row r="976" spans="1:14" s="79" customFormat="1" ht="14.25" customHeight="1">
      <c r="A976" s="103">
        <v>43419</v>
      </c>
      <c r="B976" s="104" t="s">
        <v>32</v>
      </c>
      <c r="C976" s="104" t="s">
        <v>53</v>
      </c>
      <c r="D976" s="105">
        <v>2500</v>
      </c>
      <c r="E976" s="104" t="s">
        <v>1</v>
      </c>
      <c r="F976" s="104">
        <v>340.3</v>
      </c>
      <c r="G976" s="104">
        <v>342.3</v>
      </c>
      <c r="H976" s="104">
        <v>345.05</v>
      </c>
      <c r="I976" s="106"/>
      <c r="J976" s="107">
        <f t="shared" ref="J976" si="2028">(IF(E976="SHORT",F976-G976,IF(E976="LONG",G976-F976)))*D976</f>
        <v>5000</v>
      </c>
      <c r="K976" s="108">
        <f t="shared" ref="K976" si="2029">(IF(E976="SHORT",IF(H976="",0,G976-H976),IF(E976="LONG",IF(H976="",0,H976-G976))))*D976</f>
        <v>6875</v>
      </c>
      <c r="L976" s="108"/>
      <c r="M976" s="108">
        <f t="shared" ref="M976" si="2030">(K976+J976+L976)/D976</f>
        <v>4.75</v>
      </c>
      <c r="N976" s="109">
        <f t="shared" ref="N976" si="2031">M976*D976</f>
        <v>11875</v>
      </c>
    </row>
    <row r="977" spans="1:14" s="87" customFormat="1" ht="14.25" customHeight="1">
      <c r="A977" s="103">
        <v>43418</v>
      </c>
      <c r="B977" s="104" t="s">
        <v>0</v>
      </c>
      <c r="C977" s="104" t="s">
        <v>56</v>
      </c>
      <c r="D977" s="105">
        <v>100</v>
      </c>
      <c r="E977" s="104" t="s">
        <v>2</v>
      </c>
      <c r="F977" s="104">
        <v>30678</v>
      </c>
      <c r="G977" s="104">
        <v>30613</v>
      </c>
      <c r="H977" s="104"/>
      <c r="I977" s="106"/>
      <c r="J977" s="107">
        <f t="shared" ref="J977:J981" si="2032">(IF(E977="SHORT",F977-G977,IF(E977="LONG",G977-F977)))*D977</f>
        <v>6500</v>
      </c>
      <c r="K977" s="108"/>
      <c r="L977" s="108"/>
      <c r="M977" s="108">
        <f t="shared" ref="M977:M981" si="2033">(K977+J977+L977)/D977</f>
        <v>65</v>
      </c>
      <c r="N977" s="109">
        <f t="shared" ref="N977:N981" si="2034">M977*D977</f>
        <v>6500</v>
      </c>
    </row>
    <row r="978" spans="1:14" s="87" customFormat="1" ht="14.25" customHeight="1">
      <c r="A978" s="103">
        <v>43418</v>
      </c>
      <c r="B978" s="104" t="s">
        <v>4</v>
      </c>
      <c r="C978" s="104" t="s">
        <v>56</v>
      </c>
      <c r="D978" s="105">
        <v>30</v>
      </c>
      <c r="E978" s="104" t="s">
        <v>2</v>
      </c>
      <c r="F978" s="104">
        <v>36215</v>
      </c>
      <c r="G978" s="104">
        <v>36120</v>
      </c>
      <c r="H978" s="104"/>
      <c r="I978" s="106"/>
      <c r="J978" s="107">
        <f t="shared" si="2032"/>
        <v>2850</v>
      </c>
      <c r="K978" s="108"/>
      <c r="L978" s="108"/>
      <c r="M978" s="108">
        <f t="shared" si="2033"/>
        <v>95</v>
      </c>
      <c r="N978" s="109">
        <f t="shared" si="2034"/>
        <v>2850</v>
      </c>
    </row>
    <row r="979" spans="1:14" s="87" customFormat="1" ht="14.25" customHeight="1">
      <c r="A979" s="103">
        <v>43418</v>
      </c>
      <c r="B979" s="104" t="s">
        <v>31</v>
      </c>
      <c r="C979" s="104" t="s">
        <v>53</v>
      </c>
      <c r="D979" s="105">
        <v>200</v>
      </c>
      <c r="E979" s="104" t="s">
        <v>1</v>
      </c>
      <c r="F979" s="104">
        <v>4074</v>
      </c>
      <c r="G979" s="104">
        <v>4099</v>
      </c>
      <c r="H979" s="104">
        <v>4134</v>
      </c>
      <c r="I979" s="106"/>
      <c r="J979" s="107">
        <f t="shared" si="2032"/>
        <v>5000</v>
      </c>
      <c r="K979" s="108">
        <f t="shared" ref="K979" si="2035">(IF(E979="SHORT",IF(H979="",0,G979-H979),IF(E979="LONG",IF(H979="",0,H979-G979))))*D979</f>
        <v>7000</v>
      </c>
      <c r="L979" s="108"/>
      <c r="M979" s="108">
        <f t="shared" si="2033"/>
        <v>60</v>
      </c>
      <c r="N979" s="109">
        <f t="shared" si="2034"/>
        <v>12000</v>
      </c>
    </row>
    <row r="980" spans="1:14" s="87" customFormat="1" ht="14.25" customHeight="1">
      <c r="A980" s="103">
        <v>43418</v>
      </c>
      <c r="B980" s="104" t="s">
        <v>31</v>
      </c>
      <c r="C980" s="104" t="s">
        <v>53</v>
      </c>
      <c r="D980" s="105">
        <v>200</v>
      </c>
      <c r="E980" s="104" t="s">
        <v>2</v>
      </c>
      <c r="F980" s="104">
        <v>4008</v>
      </c>
      <c r="G980" s="104">
        <v>4038</v>
      </c>
      <c r="H980" s="104"/>
      <c r="I980" s="106"/>
      <c r="J980" s="107">
        <f t="shared" si="2032"/>
        <v>-6000</v>
      </c>
      <c r="K980" s="108"/>
      <c r="L980" s="108"/>
      <c r="M980" s="108">
        <f t="shared" si="2033"/>
        <v>-30</v>
      </c>
      <c r="N980" s="109">
        <f t="shared" si="2034"/>
        <v>-6000</v>
      </c>
    </row>
    <row r="981" spans="1:14" s="87" customFormat="1" ht="14.25" customHeight="1">
      <c r="A981" s="103">
        <v>43418</v>
      </c>
      <c r="B981" s="104" t="s">
        <v>49</v>
      </c>
      <c r="C981" s="104" t="s">
        <v>55</v>
      </c>
      <c r="D981" s="105">
        <v>10000</v>
      </c>
      <c r="E981" s="104" t="s">
        <v>2</v>
      </c>
      <c r="F981" s="104">
        <v>140.25</v>
      </c>
      <c r="G981" s="104">
        <v>139.69999999999999</v>
      </c>
      <c r="H981" s="104"/>
      <c r="I981" s="106"/>
      <c r="J981" s="107">
        <f t="shared" si="2032"/>
        <v>5500.0000000001137</v>
      </c>
      <c r="K981" s="108"/>
      <c r="L981" s="108"/>
      <c r="M981" s="108">
        <f t="shared" si="2033"/>
        <v>0.55000000000001137</v>
      </c>
      <c r="N981" s="109">
        <f t="shared" si="2034"/>
        <v>5500.0000000001137</v>
      </c>
    </row>
    <row r="982" spans="1:14" s="87" customFormat="1" ht="14.25" customHeight="1">
      <c r="A982" s="103">
        <v>43417</v>
      </c>
      <c r="B982" s="104" t="s">
        <v>6</v>
      </c>
      <c r="C982" s="104" t="s">
        <v>56</v>
      </c>
      <c r="D982" s="105">
        <v>10000</v>
      </c>
      <c r="E982" s="104" t="s">
        <v>1</v>
      </c>
      <c r="F982" s="104">
        <v>140.80000000000001</v>
      </c>
      <c r="G982" s="104">
        <v>140.19999999999999</v>
      </c>
      <c r="H982" s="104"/>
      <c r="I982" s="106"/>
      <c r="J982" s="107">
        <f t="shared" ref="J982:J984" si="2036">(IF(E982="SHORT",F982-G982,IF(E982="LONG",G982-F982)))*D982</f>
        <v>-6000.0000000002274</v>
      </c>
      <c r="K982" s="108"/>
      <c r="L982" s="108"/>
      <c r="M982" s="108">
        <f t="shared" ref="M982:M984" si="2037">(K982+J982+L982)/D982</f>
        <v>-0.60000000000002274</v>
      </c>
      <c r="N982" s="109">
        <f t="shared" ref="N982:N984" si="2038">M982*D982</f>
        <v>-6000.0000000002274</v>
      </c>
    </row>
    <row r="983" spans="1:14" s="79" customFormat="1" ht="14.25" customHeight="1">
      <c r="A983" s="123">
        <v>43417</v>
      </c>
      <c r="B983" s="124" t="s">
        <v>5</v>
      </c>
      <c r="C983" s="124" t="s">
        <v>55</v>
      </c>
      <c r="D983" s="125">
        <v>10000</v>
      </c>
      <c r="E983" s="124" t="s">
        <v>1</v>
      </c>
      <c r="F983" s="124">
        <v>185.45</v>
      </c>
      <c r="G983" s="124">
        <v>186</v>
      </c>
      <c r="H983" s="124">
        <v>186.7</v>
      </c>
      <c r="I983" s="126">
        <v>187.35</v>
      </c>
      <c r="J983" s="127">
        <f t="shared" si="2036"/>
        <v>5500.0000000001137</v>
      </c>
      <c r="K983" s="128">
        <f t="shared" ref="K983" si="2039">(IF(E983="SHORT",IF(H983="",0,G983-H983),IF(E983="LONG",IF(H983="",0,H983-G983))))*D983</f>
        <v>6999.9999999998863</v>
      </c>
      <c r="L983" s="128">
        <f t="shared" ref="L983" si="2040">(IF(E983="SHORT",IF(I983="",0,H983-I983),IF(E983="LONG",IF(I983="",0,(I983-H983)))))*D983</f>
        <v>6500.0000000000564</v>
      </c>
      <c r="M983" s="128">
        <f t="shared" si="2037"/>
        <v>1.9000000000000059</v>
      </c>
      <c r="N983" s="129">
        <f t="shared" si="2038"/>
        <v>19000.000000000058</v>
      </c>
    </row>
    <row r="984" spans="1:14" s="87" customFormat="1" ht="14.25" customHeight="1">
      <c r="A984" s="103">
        <v>43417</v>
      </c>
      <c r="B984" s="104" t="s">
        <v>31</v>
      </c>
      <c r="C984" s="104" t="s">
        <v>53</v>
      </c>
      <c r="D984" s="105">
        <v>200</v>
      </c>
      <c r="E984" s="104" t="s">
        <v>1</v>
      </c>
      <c r="F984" s="104">
        <v>4300</v>
      </c>
      <c r="G984" s="104">
        <v>4270</v>
      </c>
      <c r="H984" s="104"/>
      <c r="I984" s="106"/>
      <c r="J984" s="107">
        <f t="shared" si="2036"/>
        <v>-6000</v>
      </c>
      <c r="K984" s="108"/>
      <c r="L984" s="108"/>
      <c r="M984" s="108">
        <f t="shared" si="2037"/>
        <v>-30</v>
      </c>
      <c r="N984" s="109">
        <f t="shared" si="2038"/>
        <v>-6000</v>
      </c>
    </row>
    <row r="985" spans="1:14" s="79" customFormat="1" ht="14.25" customHeight="1">
      <c r="A985" s="103">
        <v>43416</v>
      </c>
      <c r="B985" s="104" t="s">
        <v>0</v>
      </c>
      <c r="C985" s="104" t="s">
        <v>56</v>
      </c>
      <c r="D985" s="105">
        <v>100</v>
      </c>
      <c r="E985" s="104" t="s">
        <v>2</v>
      </c>
      <c r="F985" s="104">
        <v>31099</v>
      </c>
      <c r="G985" s="104">
        <v>31034</v>
      </c>
      <c r="H985" s="104"/>
      <c r="I985" s="106"/>
      <c r="J985" s="107">
        <f t="shared" ref="J985:J988" si="2041">(IF(E985="SHORT",F985-G985,IF(E985="LONG",G985-F985)))*D985</f>
        <v>6500</v>
      </c>
      <c r="K985" s="108"/>
      <c r="L985" s="108"/>
      <c r="M985" s="108">
        <f t="shared" ref="M985:M988" si="2042">(K985+J985+L985)/D985</f>
        <v>65</v>
      </c>
      <c r="N985" s="109">
        <f t="shared" ref="N985:N988" si="2043">M985*D985</f>
        <v>6500</v>
      </c>
    </row>
    <row r="986" spans="1:14" s="79" customFormat="1" ht="14.25" customHeight="1">
      <c r="A986" s="123">
        <v>43416</v>
      </c>
      <c r="B986" s="124" t="s">
        <v>4</v>
      </c>
      <c r="C986" s="124" t="s">
        <v>56</v>
      </c>
      <c r="D986" s="125">
        <v>30</v>
      </c>
      <c r="E986" s="124" t="s">
        <v>2</v>
      </c>
      <c r="F986" s="124">
        <v>37028</v>
      </c>
      <c r="G986" s="124">
        <v>36928</v>
      </c>
      <c r="H986" s="124">
        <v>36808</v>
      </c>
      <c r="I986" s="126">
        <v>36683</v>
      </c>
      <c r="J986" s="127">
        <f t="shared" si="2041"/>
        <v>3000</v>
      </c>
      <c r="K986" s="128">
        <f t="shared" ref="K986:K988" si="2044">(IF(E986="SHORT",IF(H986="",0,G986-H986),IF(E986="LONG",IF(H986="",0,H986-G986))))*D986</f>
        <v>3600</v>
      </c>
      <c r="L986" s="128">
        <f t="shared" ref="L986" si="2045">(IF(E986="SHORT",IF(I986="",0,H986-I986),IF(E986="LONG",IF(I986="",0,(I986-H986)))))*D986</f>
        <v>3750</v>
      </c>
      <c r="M986" s="128">
        <f t="shared" si="2042"/>
        <v>345</v>
      </c>
      <c r="N986" s="129">
        <f t="shared" si="2043"/>
        <v>10350</v>
      </c>
    </row>
    <row r="987" spans="1:14" s="87" customFormat="1" ht="14.25" customHeight="1">
      <c r="A987" s="103">
        <v>43416</v>
      </c>
      <c r="B987" s="104" t="s">
        <v>31</v>
      </c>
      <c r="C987" s="104" t="s">
        <v>53</v>
      </c>
      <c r="D987" s="105">
        <v>200</v>
      </c>
      <c r="E987" s="104" t="s">
        <v>2</v>
      </c>
      <c r="F987" s="104">
        <v>4421</v>
      </c>
      <c r="G987" s="104">
        <v>4451</v>
      </c>
      <c r="H987" s="104"/>
      <c r="I987" s="106"/>
      <c r="J987" s="107">
        <f t="shared" si="2041"/>
        <v>-6000</v>
      </c>
      <c r="K987" s="108"/>
      <c r="L987" s="108"/>
      <c r="M987" s="108">
        <f t="shared" si="2042"/>
        <v>-30</v>
      </c>
      <c r="N987" s="109">
        <f t="shared" si="2043"/>
        <v>-6000</v>
      </c>
    </row>
    <row r="988" spans="1:14" s="87" customFormat="1" ht="14.25" customHeight="1">
      <c r="A988" s="103">
        <v>43416</v>
      </c>
      <c r="B988" s="104" t="s">
        <v>5</v>
      </c>
      <c r="C988" s="104" t="s">
        <v>55</v>
      </c>
      <c r="D988" s="105">
        <v>10000</v>
      </c>
      <c r="E988" s="104" t="s">
        <v>2</v>
      </c>
      <c r="F988" s="104">
        <v>185.4</v>
      </c>
      <c r="G988" s="104">
        <v>184.85</v>
      </c>
      <c r="H988" s="104">
        <v>184.15</v>
      </c>
      <c r="I988" s="106"/>
      <c r="J988" s="107">
        <f t="shared" si="2041"/>
        <v>5500.0000000001137</v>
      </c>
      <c r="K988" s="108">
        <f t="shared" si="2044"/>
        <v>6999.9999999998863</v>
      </c>
      <c r="L988" s="108"/>
      <c r="M988" s="108">
        <f t="shared" si="2042"/>
        <v>1.25</v>
      </c>
      <c r="N988" s="109">
        <f t="shared" si="2043"/>
        <v>12500</v>
      </c>
    </row>
    <row r="989" spans="1:14" s="87" customFormat="1" ht="14.25" customHeight="1">
      <c r="A989" s="103">
        <v>43410</v>
      </c>
      <c r="B989" s="104" t="s">
        <v>0</v>
      </c>
      <c r="C989" s="104" t="s">
        <v>56</v>
      </c>
      <c r="D989" s="105">
        <v>100</v>
      </c>
      <c r="E989" s="104" t="s">
        <v>1</v>
      </c>
      <c r="F989" s="104">
        <v>31754</v>
      </c>
      <c r="G989" s="104">
        <v>31819</v>
      </c>
      <c r="H989" s="104"/>
      <c r="I989" s="106"/>
      <c r="J989" s="107">
        <f t="shared" ref="J989:J991" si="2046">(IF(E989="SHORT",F989-G989,IF(E989="LONG",G989-F989)))*D989</f>
        <v>6500</v>
      </c>
      <c r="K989" s="108"/>
      <c r="L989" s="108"/>
      <c r="M989" s="108">
        <f t="shared" ref="M989:M991" si="2047">(K989+J989+L989)/D989</f>
        <v>65</v>
      </c>
      <c r="N989" s="109">
        <f t="shared" ref="N989:N991" si="2048">M989*D989</f>
        <v>6500</v>
      </c>
    </row>
    <row r="990" spans="1:14" s="87" customFormat="1" ht="14.25" customHeight="1">
      <c r="A990" s="103">
        <v>43410</v>
      </c>
      <c r="B990" s="104" t="s">
        <v>4</v>
      </c>
      <c r="C990" s="104" t="s">
        <v>56</v>
      </c>
      <c r="D990" s="105">
        <v>30</v>
      </c>
      <c r="E990" s="104" t="s">
        <v>1</v>
      </c>
      <c r="F990" s="104">
        <v>38437</v>
      </c>
      <c r="G990" s="104">
        <v>38535</v>
      </c>
      <c r="H990" s="104"/>
      <c r="I990" s="106"/>
      <c r="J990" s="107">
        <f t="shared" si="2046"/>
        <v>2940</v>
      </c>
      <c r="K990" s="108"/>
      <c r="L990" s="108"/>
      <c r="M990" s="108">
        <f t="shared" si="2047"/>
        <v>98</v>
      </c>
      <c r="N990" s="109">
        <f t="shared" si="2048"/>
        <v>2940</v>
      </c>
    </row>
    <row r="991" spans="1:14" s="87" customFormat="1" ht="14.25" customHeight="1">
      <c r="A991" s="103">
        <v>43410</v>
      </c>
      <c r="B991" s="104" t="s">
        <v>49</v>
      </c>
      <c r="C991" s="104" t="s">
        <v>55</v>
      </c>
      <c r="D991" s="105">
        <v>10000</v>
      </c>
      <c r="E991" s="104" t="s">
        <v>2</v>
      </c>
      <c r="F991" s="104">
        <v>144.4</v>
      </c>
      <c r="G991" s="104">
        <v>145</v>
      </c>
      <c r="H991" s="104"/>
      <c r="I991" s="106"/>
      <c r="J991" s="107">
        <f t="shared" si="2046"/>
        <v>-5999.9999999999436</v>
      </c>
      <c r="K991" s="108"/>
      <c r="L991" s="108"/>
      <c r="M991" s="108">
        <f t="shared" si="2047"/>
        <v>-0.59999999999999432</v>
      </c>
      <c r="N991" s="109">
        <f t="shared" si="2048"/>
        <v>-5999.9999999999436</v>
      </c>
    </row>
    <row r="992" spans="1:14" s="87" customFormat="1" ht="14.25" customHeight="1">
      <c r="A992" s="103">
        <v>43409</v>
      </c>
      <c r="B992" s="104" t="s">
        <v>31</v>
      </c>
      <c r="C992" s="104" t="s">
        <v>53</v>
      </c>
      <c r="D992" s="105">
        <v>200</v>
      </c>
      <c r="E992" s="104" t="s">
        <v>1</v>
      </c>
      <c r="F992" s="104">
        <v>4597</v>
      </c>
      <c r="G992" s="104">
        <v>4622</v>
      </c>
      <c r="H992" s="104">
        <v>4657</v>
      </c>
      <c r="I992" s="106"/>
      <c r="J992" s="107">
        <f t="shared" ref="J992:J996" si="2049">(IF(E992="SHORT",F992-G992,IF(E992="LONG",G992-F992)))*D992</f>
        <v>5000</v>
      </c>
      <c r="K992" s="108">
        <f t="shared" ref="K992:K996" si="2050">(IF(E992="SHORT",IF(H992="",0,G992-H992),IF(E992="LONG",IF(H992="",0,H992-G992))))*D992</f>
        <v>7000</v>
      </c>
      <c r="L992" s="108"/>
      <c r="M992" s="108">
        <f t="shared" ref="M992:M996" si="2051">(K992+J992+L992)/D992</f>
        <v>60</v>
      </c>
      <c r="N992" s="109">
        <f t="shared" ref="N992:N996" si="2052">M992*D992</f>
        <v>12000</v>
      </c>
    </row>
    <row r="993" spans="1:14" s="79" customFormat="1" ht="14.25" customHeight="1">
      <c r="A993" s="123">
        <v>43409</v>
      </c>
      <c r="B993" s="124" t="s">
        <v>32</v>
      </c>
      <c r="C993" s="124" t="s">
        <v>53</v>
      </c>
      <c r="D993" s="125">
        <v>2500</v>
      </c>
      <c r="E993" s="124" t="s">
        <v>1</v>
      </c>
      <c r="F993" s="124">
        <v>253.55</v>
      </c>
      <c r="G993" s="124">
        <v>255.5</v>
      </c>
      <c r="H993" s="124">
        <v>257.55</v>
      </c>
      <c r="I993" s="126">
        <v>260</v>
      </c>
      <c r="J993" s="127">
        <f t="shared" si="2049"/>
        <v>4874.9999999999718</v>
      </c>
      <c r="K993" s="128">
        <f t="shared" si="2050"/>
        <v>5125.0000000000282</v>
      </c>
      <c r="L993" s="128">
        <f t="shared" ref="L993:L996" si="2053">(IF(E993="SHORT",IF(I993="",0,H993-I993),IF(E993="LONG",IF(I993="",0,(I993-H993)))))*D993</f>
        <v>6124.9999999999718</v>
      </c>
      <c r="M993" s="128">
        <f t="shared" si="2051"/>
        <v>6.4499999999999886</v>
      </c>
      <c r="N993" s="129">
        <f t="shared" si="2052"/>
        <v>16124.999999999971</v>
      </c>
    </row>
    <row r="994" spans="1:14" s="87" customFormat="1" ht="14.25" customHeight="1">
      <c r="A994" s="103">
        <v>43409</v>
      </c>
      <c r="B994" s="104" t="s">
        <v>3</v>
      </c>
      <c r="C994" s="104" t="s">
        <v>55</v>
      </c>
      <c r="D994" s="105">
        <v>2000</v>
      </c>
      <c r="E994" s="104" t="s">
        <v>2</v>
      </c>
      <c r="F994" s="104">
        <v>449.45</v>
      </c>
      <c r="G994" s="104">
        <v>446.45</v>
      </c>
      <c r="H994" s="104"/>
      <c r="I994" s="106"/>
      <c r="J994" s="107">
        <f t="shared" si="2049"/>
        <v>6000</v>
      </c>
      <c r="K994" s="108"/>
      <c r="L994" s="108"/>
      <c r="M994" s="108">
        <f t="shared" si="2051"/>
        <v>3</v>
      </c>
      <c r="N994" s="109">
        <f t="shared" si="2052"/>
        <v>6000</v>
      </c>
    </row>
    <row r="995" spans="1:14" s="87" customFormat="1" ht="14.25" customHeight="1">
      <c r="A995" s="123">
        <v>43409</v>
      </c>
      <c r="B995" s="124" t="s">
        <v>6</v>
      </c>
      <c r="C995" s="124" t="s">
        <v>55</v>
      </c>
      <c r="D995" s="125">
        <v>10000</v>
      </c>
      <c r="E995" s="124" t="s">
        <v>2</v>
      </c>
      <c r="F995" s="124">
        <v>144.9</v>
      </c>
      <c r="G995" s="124">
        <v>144.35</v>
      </c>
      <c r="H995" s="124">
        <v>143.65</v>
      </c>
      <c r="I995" s="126">
        <v>142.94999999999999</v>
      </c>
      <c r="J995" s="127">
        <f t="shared" si="2049"/>
        <v>5500.0000000001137</v>
      </c>
      <c r="K995" s="128">
        <f t="shared" si="2050"/>
        <v>6999.9999999998863</v>
      </c>
      <c r="L995" s="128">
        <f t="shared" si="2053"/>
        <v>7000.000000000171</v>
      </c>
      <c r="M995" s="128">
        <f t="shared" si="2051"/>
        <v>1.9500000000000171</v>
      </c>
      <c r="N995" s="129">
        <f t="shared" si="2052"/>
        <v>19500.000000000171</v>
      </c>
    </row>
    <row r="996" spans="1:14" s="87" customFormat="1" ht="14.25" customHeight="1">
      <c r="A996" s="123">
        <v>43409</v>
      </c>
      <c r="B996" s="124" t="s">
        <v>5</v>
      </c>
      <c r="C996" s="124" t="s">
        <v>55</v>
      </c>
      <c r="D996" s="125">
        <v>10000</v>
      </c>
      <c r="E996" s="124" t="s">
        <v>2</v>
      </c>
      <c r="F996" s="124">
        <v>188.5</v>
      </c>
      <c r="G996" s="124">
        <v>187.95</v>
      </c>
      <c r="H996" s="124">
        <v>187.25</v>
      </c>
      <c r="I996" s="126">
        <v>186.55</v>
      </c>
      <c r="J996" s="127">
        <f t="shared" si="2049"/>
        <v>5500.0000000001137</v>
      </c>
      <c r="K996" s="128">
        <f t="shared" si="2050"/>
        <v>6999.9999999998863</v>
      </c>
      <c r="L996" s="128">
        <f t="shared" si="2053"/>
        <v>6999.9999999998863</v>
      </c>
      <c r="M996" s="128">
        <f t="shared" si="2051"/>
        <v>1.9499999999999886</v>
      </c>
      <c r="N996" s="129">
        <f t="shared" si="2052"/>
        <v>19499.999999999887</v>
      </c>
    </row>
    <row r="997" spans="1:14" s="79" customFormat="1" ht="14.25" customHeight="1">
      <c r="A997" s="103">
        <v>43409</v>
      </c>
      <c r="B997" s="104" t="s">
        <v>0</v>
      </c>
      <c r="C997" s="104" t="s">
        <v>56</v>
      </c>
      <c r="D997" s="105">
        <v>100</v>
      </c>
      <c r="E997" s="104" t="s">
        <v>1</v>
      </c>
      <c r="F997" s="104">
        <v>31775</v>
      </c>
      <c r="G997" s="104">
        <v>31705</v>
      </c>
      <c r="H997" s="104"/>
      <c r="I997" s="106"/>
      <c r="J997" s="107">
        <f>(IF(E997="SHORT",F997-G997,IF(E997="LONG",G997-F997)))*D997</f>
        <v>-7000</v>
      </c>
      <c r="K997" s="108"/>
      <c r="L997" s="108"/>
      <c r="M997" s="108">
        <f>(K997+J997+L997)/D997</f>
        <v>-70</v>
      </c>
      <c r="N997" s="109">
        <f>M997*D997</f>
        <v>-7000</v>
      </c>
    </row>
    <row r="998" spans="1:14" s="87" customFormat="1" ht="14.25" customHeight="1">
      <c r="A998" s="103">
        <v>43409</v>
      </c>
      <c r="B998" s="104" t="s">
        <v>4</v>
      </c>
      <c r="C998" s="104" t="s">
        <v>56</v>
      </c>
      <c r="D998" s="105">
        <v>30</v>
      </c>
      <c r="E998" s="104" t="s">
        <v>1</v>
      </c>
      <c r="F998" s="104">
        <v>38600</v>
      </c>
      <c r="G998" s="104">
        <v>38700</v>
      </c>
      <c r="H998" s="104"/>
      <c r="I998" s="106"/>
      <c r="J998" s="107">
        <f>(IF(E998="SHORT",F998-G998,IF(E998="LONG",G998-F998)))*D998</f>
        <v>3000</v>
      </c>
      <c r="K998" s="108"/>
      <c r="L998" s="108"/>
      <c r="M998" s="108">
        <f>(K998+J998+L998)/D998</f>
        <v>100</v>
      </c>
      <c r="N998" s="109">
        <f>M998*D998</f>
        <v>3000</v>
      </c>
    </row>
    <row r="999" spans="1:14" s="87" customFormat="1" ht="14.25" customHeight="1">
      <c r="A999" s="103">
        <v>43406</v>
      </c>
      <c r="B999" s="104" t="s">
        <v>4</v>
      </c>
      <c r="C999" s="104" t="s">
        <v>51</v>
      </c>
      <c r="D999" s="105">
        <v>30</v>
      </c>
      <c r="E999" s="104" t="s">
        <v>2</v>
      </c>
      <c r="F999" s="104">
        <v>38604</v>
      </c>
      <c r="G999" s="104">
        <v>38504</v>
      </c>
      <c r="H999" s="106"/>
      <c r="I999" s="106"/>
      <c r="J999" s="107">
        <f t="shared" ref="J999:J1002" si="2054">(IF(E999="SHORT",F999-G999,IF(E999="LONG",G999-F999)))*D999</f>
        <v>3000</v>
      </c>
      <c r="K999" s="108"/>
      <c r="L999" s="108"/>
      <c r="M999" s="108">
        <f t="shared" ref="M999:M1002" si="2055">(K999+J999+L999)/D999</f>
        <v>100</v>
      </c>
      <c r="N999" s="109">
        <f t="shared" ref="N999:N1002" si="2056">M999*D999</f>
        <v>3000</v>
      </c>
    </row>
    <row r="1000" spans="1:14" s="87" customFormat="1" ht="14.25" customHeight="1">
      <c r="A1000" s="103">
        <v>43406</v>
      </c>
      <c r="B1000" s="104" t="s">
        <v>31</v>
      </c>
      <c r="C1000" s="104" t="s">
        <v>53</v>
      </c>
      <c r="D1000" s="105">
        <v>200</v>
      </c>
      <c r="E1000" s="104" t="s">
        <v>2</v>
      </c>
      <c r="F1000" s="104">
        <v>4627</v>
      </c>
      <c r="G1000" s="104">
        <v>4602</v>
      </c>
      <c r="H1000" s="106">
        <v>4567</v>
      </c>
      <c r="I1000" s="106"/>
      <c r="J1000" s="107">
        <f t="shared" si="2054"/>
        <v>5000</v>
      </c>
      <c r="K1000" s="108">
        <f t="shared" ref="K1000" si="2057">(IF(E1000="SHORT",IF(H1000="",0,G1000-H1000),IF(E1000="LONG",IF(H1000="",0,H1000-G1000))))*D1000</f>
        <v>7000</v>
      </c>
      <c r="L1000" s="108"/>
      <c r="M1000" s="108">
        <f t="shared" si="2055"/>
        <v>60</v>
      </c>
      <c r="N1000" s="109">
        <f t="shared" si="2056"/>
        <v>12000</v>
      </c>
    </row>
    <row r="1001" spans="1:14" s="87" customFormat="1" ht="14.25" customHeight="1">
      <c r="A1001" s="103">
        <v>43406</v>
      </c>
      <c r="B1001" s="104" t="s">
        <v>48</v>
      </c>
      <c r="C1001" s="104" t="s">
        <v>55</v>
      </c>
      <c r="D1001" s="105">
        <v>500</v>
      </c>
      <c r="E1001" s="104" t="s">
        <v>1</v>
      </c>
      <c r="F1001" s="104">
        <v>874.3</v>
      </c>
      <c r="G1001" s="104">
        <v>879.9</v>
      </c>
      <c r="H1001" s="106"/>
      <c r="I1001" s="106"/>
      <c r="J1001" s="107">
        <f t="shared" si="2054"/>
        <v>2800.0000000000114</v>
      </c>
      <c r="K1001" s="108"/>
      <c r="L1001" s="108"/>
      <c r="M1001" s="108">
        <f t="shared" si="2055"/>
        <v>5.6000000000000227</v>
      </c>
      <c r="N1001" s="109">
        <f t="shared" si="2056"/>
        <v>2800.0000000000114</v>
      </c>
    </row>
    <row r="1002" spans="1:14" s="87" customFormat="1" ht="14.25" customHeight="1">
      <c r="A1002" s="103">
        <v>43406</v>
      </c>
      <c r="B1002" s="104" t="s">
        <v>49</v>
      </c>
      <c r="C1002" s="104" t="s">
        <v>55</v>
      </c>
      <c r="D1002" s="105">
        <v>10000</v>
      </c>
      <c r="E1002" s="104" t="s">
        <v>1</v>
      </c>
      <c r="F1002" s="104">
        <v>145.35</v>
      </c>
      <c r="G1002" s="104">
        <v>145.9</v>
      </c>
      <c r="H1002" s="106"/>
      <c r="I1002" s="106"/>
      <c r="J1002" s="107">
        <f t="shared" si="2054"/>
        <v>5500.0000000001137</v>
      </c>
      <c r="K1002" s="108"/>
      <c r="L1002" s="108"/>
      <c r="M1002" s="108">
        <f t="shared" si="2055"/>
        <v>0.55000000000001137</v>
      </c>
      <c r="N1002" s="109">
        <f t="shared" si="2056"/>
        <v>5500.0000000001137</v>
      </c>
    </row>
    <row r="1003" spans="1:14" s="87" customFormat="1" ht="14.25" customHeight="1">
      <c r="A1003" s="123">
        <v>43405</v>
      </c>
      <c r="B1003" s="124" t="s">
        <v>31</v>
      </c>
      <c r="C1003" s="124" t="s">
        <v>53</v>
      </c>
      <c r="D1003" s="125">
        <v>200</v>
      </c>
      <c r="E1003" s="124" t="s">
        <v>2</v>
      </c>
      <c r="F1003" s="124">
        <v>4784</v>
      </c>
      <c r="G1003" s="124">
        <v>4754</v>
      </c>
      <c r="H1003" s="126">
        <v>4724</v>
      </c>
      <c r="I1003" s="126">
        <v>4689</v>
      </c>
      <c r="J1003" s="127">
        <f t="shared" ref="J1003:J1007" si="2058">(IF(E1003="SHORT",F1003-G1003,IF(E1003="LONG",G1003-F1003)))*D1003</f>
        <v>6000</v>
      </c>
      <c r="K1003" s="128">
        <f t="shared" ref="K1003:K1007" si="2059">(IF(E1003="SHORT",IF(H1003="",0,G1003-H1003),IF(E1003="LONG",IF(H1003="",0,H1003-G1003))))*D1003</f>
        <v>6000</v>
      </c>
      <c r="L1003" s="128">
        <f t="shared" ref="L1003:L1007" si="2060">(IF(E1003="SHORT",IF(I1003="",0,H1003-I1003),IF(E1003="LONG",IF(I1003="",0,(I1003-H1003)))))*D1003</f>
        <v>7000</v>
      </c>
      <c r="M1003" s="128">
        <f t="shared" ref="M1003:M1007" si="2061">(K1003+J1003+L1003)/D1003</f>
        <v>95</v>
      </c>
      <c r="N1003" s="129">
        <f t="shared" ref="N1003:N1007" si="2062">M1003*D1003</f>
        <v>19000</v>
      </c>
    </row>
    <row r="1004" spans="1:14" s="87" customFormat="1" ht="14.25" customHeight="1">
      <c r="A1004" s="103">
        <v>43405</v>
      </c>
      <c r="B1004" s="104" t="s">
        <v>32</v>
      </c>
      <c r="C1004" s="104" t="s">
        <v>53</v>
      </c>
      <c r="D1004" s="105">
        <v>2500</v>
      </c>
      <c r="E1004" s="104" t="s">
        <v>2</v>
      </c>
      <c r="F1004" s="104">
        <v>241.5</v>
      </c>
      <c r="G1004" s="104">
        <v>243</v>
      </c>
      <c r="H1004" s="106"/>
      <c r="I1004" s="106"/>
      <c r="J1004" s="107">
        <f t="shared" si="2058"/>
        <v>-3750</v>
      </c>
      <c r="K1004" s="108"/>
      <c r="L1004" s="108"/>
      <c r="M1004" s="108">
        <f t="shared" si="2061"/>
        <v>-1.5</v>
      </c>
      <c r="N1004" s="109">
        <f t="shared" si="2062"/>
        <v>-3750</v>
      </c>
    </row>
    <row r="1005" spans="1:14" s="87" customFormat="1" ht="14.25" customHeight="1">
      <c r="A1005" s="103">
        <v>43405</v>
      </c>
      <c r="B1005" s="104" t="s">
        <v>3</v>
      </c>
      <c r="C1005" s="104" t="s">
        <v>55</v>
      </c>
      <c r="D1005" s="105">
        <v>2000</v>
      </c>
      <c r="E1005" s="104" t="s">
        <v>1</v>
      </c>
      <c r="F1005" s="104">
        <v>435.7</v>
      </c>
      <c r="G1005" s="104">
        <v>438.7</v>
      </c>
      <c r="H1005" s="106"/>
      <c r="I1005" s="106"/>
      <c r="J1005" s="107">
        <f t="shared" si="2058"/>
        <v>6000</v>
      </c>
      <c r="K1005" s="108"/>
      <c r="L1005" s="108"/>
      <c r="M1005" s="108">
        <f t="shared" si="2061"/>
        <v>3</v>
      </c>
      <c r="N1005" s="109">
        <f t="shared" si="2062"/>
        <v>6000</v>
      </c>
    </row>
    <row r="1006" spans="1:14" s="87" customFormat="1" ht="14.25" customHeight="1">
      <c r="A1006" s="103">
        <v>43405</v>
      </c>
      <c r="B1006" s="104" t="s">
        <v>0</v>
      </c>
      <c r="C1006" s="104" t="s">
        <v>51</v>
      </c>
      <c r="D1006" s="105">
        <v>100</v>
      </c>
      <c r="E1006" s="104" t="s">
        <v>2</v>
      </c>
      <c r="F1006" s="104">
        <v>31777</v>
      </c>
      <c r="G1006" s="104">
        <v>31847</v>
      </c>
      <c r="H1006" s="106"/>
      <c r="I1006" s="106"/>
      <c r="J1006" s="107">
        <f t="shared" si="2058"/>
        <v>-7000</v>
      </c>
      <c r="K1006" s="108"/>
      <c r="L1006" s="108"/>
      <c r="M1006" s="108">
        <f t="shared" si="2061"/>
        <v>-70</v>
      </c>
      <c r="N1006" s="109">
        <f t="shared" si="2062"/>
        <v>-7000</v>
      </c>
    </row>
    <row r="1007" spans="1:14" s="87" customFormat="1" ht="14.25" customHeight="1">
      <c r="A1007" s="123">
        <v>43405</v>
      </c>
      <c r="B1007" s="124" t="s">
        <v>4</v>
      </c>
      <c r="C1007" s="124" t="s">
        <v>51</v>
      </c>
      <c r="D1007" s="125">
        <v>30</v>
      </c>
      <c r="E1007" s="124" t="s">
        <v>1</v>
      </c>
      <c r="F1007" s="124">
        <v>38103</v>
      </c>
      <c r="G1007" s="124">
        <v>38203</v>
      </c>
      <c r="H1007" s="126">
        <v>38328</v>
      </c>
      <c r="I1007" s="126">
        <v>38453</v>
      </c>
      <c r="J1007" s="127">
        <f t="shared" si="2058"/>
        <v>3000</v>
      </c>
      <c r="K1007" s="128">
        <f t="shared" si="2059"/>
        <v>3750</v>
      </c>
      <c r="L1007" s="128">
        <f t="shared" si="2060"/>
        <v>3750</v>
      </c>
      <c r="M1007" s="128">
        <f t="shared" si="2061"/>
        <v>350</v>
      </c>
      <c r="N1007" s="129">
        <f t="shared" si="2062"/>
        <v>10500</v>
      </c>
    </row>
    <row r="1008" spans="1:14" s="87" customFormat="1" ht="14.25" customHeight="1">
      <c r="A1008" s="103">
        <v>43404</v>
      </c>
      <c r="B1008" s="104" t="s">
        <v>0</v>
      </c>
      <c r="C1008" s="104" t="s">
        <v>51</v>
      </c>
      <c r="D1008" s="105">
        <v>100</v>
      </c>
      <c r="E1008" s="104" t="s">
        <v>2</v>
      </c>
      <c r="F1008" s="104">
        <v>31793</v>
      </c>
      <c r="G1008" s="104">
        <v>31728</v>
      </c>
      <c r="H1008" s="106"/>
      <c r="I1008" s="106"/>
      <c r="J1008" s="107">
        <f t="shared" ref="J1008:J1012" si="2063">(IF(E1008="SHORT",F1008-G1008,IF(E1008="LONG",G1008-F1008)))*D1008</f>
        <v>6500</v>
      </c>
      <c r="K1008" s="108"/>
      <c r="L1008" s="108"/>
      <c r="M1008" s="108">
        <f t="shared" ref="M1008:M1012" si="2064">(K1008+J1008+L1008)/D1008</f>
        <v>65</v>
      </c>
      <c r="N1008" s="109">
        <f t="shared" ref="N1008:N1012" si="2065">M1008*D1008</f>
        <v>6500</v>
      </c>
    </row>
    <row r="1009" spans="1:14" s="79" customFormat="1" ht="14.25" customHeight="1">
      <c r="A1009" s="103">
        <v>43404</v>
      </c>
      <c r="B1009" s="104" t="s">
        <v>5</v>
      </c>
      <c r="C1009" s="104" t="s">
        <v>55</v>
      </c>
      <c r="D1009" s="105">
        <v>10000</v>
      </c>
      <c r="E1009" s="104" t="s">
        <v>2</v>
      </c>
      <c r="F1009" s="104">
        <v>192.5</v>
      </c>
      <c r="G1009" s="104">
        <v>191.95</v>
      </c>
      <c r="H1009" s="106">
        <v>191.25</v>
      </c>
      <c r="I1009" s="106"/>
      <c r="J1009" s="107">
        <f t="shared" si="2063"/>
        <v>5500.0000000001137</v>
      </c>
      <c r="K1009" s="108">
        <f t="shared" ref="K1009:K1011" si="2066">(IF(E1009="SHORT",IF(H1009="",0,G1009-H1009),IF(E1009="LONG",IF(H1009="",0,H1009-G1009))))*D1009</f>
        <v>6999.9999999998863</v>
      </c>
      <c r="L1009" s="108"/>
      <c r="M1009" s="108">
        <f t="shared" si="2064"/>
        <v>1.25</v>
      </c>
      <c r="N1009" s="109">
        <f t="shared" si="2065"/>
        <v>12500</v>
      </c>
    </row>
    <row r="1010" spans="1:14" s="87" customFormat="1" ht="14.25" customHeight="1">
      <c r="A1010" s="103">
        <v>43404</v>
      </c>
      <c r="B1010" s="104" t="s">
        <v>32</v>
      </c>
      <c r="C1010" s="104" t="s">
        <v>53</v>
      </c>
      <c r="D1010" s="105">
        <v>2500</v>
      </c>
      <c r="E1010" s="104" t="s">
        <v>2</v>
      </c>
      <c r="F1010" s="104">
        <v>239.2</v>
      </c>
      <c r="G1010" s="104">
        <v>240.7</v>
      </c>
      <c r="H1010" s="106"/>
      <c r="I1010" s="106"/>
      <c r="J1010" s="107">
        <f t="shared" si="2063"/>
        <v>-3750</v>
      </c>
      <c r="K1010" s="108"/>
      <c r="L1010" s="108"/>
      <c r="M1010" s="108">
        <f t="shared" si="2064"/>
        <v>-1.5</v>
      </c>
      <c r="N1010" s="109">
        <f t="shared" si="2065"/>
        <v>-3750</v>
      </c>
    </row>
    <row r="1011" spans="1:14" s="87" customFormat="1" ht="14.25" customHeight="1">
      <c r="A1011" s="103">
        <v>43404</v>
      </c>
      <c r="B1011" s="104" t="s">
        <v>31</v>
      </c>
      <c r="C1011" s="104" t="s">
        <v>53</v>
      </c>
      <c r="D1011" s="105">
        <v>200</v>
      </c>
      <c r="E1011" s="104" t="s">
        <v>2</v>
      </c>
      <c r="F1011" s="104">
        <v>4935</v>
      </c>
      <c r="G1011" s="104">
        <v>4910</v>
      </c>
      <c r="H1011" s="106">
        <v>4875</v>
      </c>
      <c r="I1011" s="106"/>
      <c r="J1011" s="107">
        <f t="shared" si="2063"/>
        <v>5000</v>
      </c>
      <c r="K1011" s="108">
        <f t="shared" si="2066"/>
        <v>7000</v>
      </c>
      <c r="L1011" s="108"/>
      <c r="M1011" s="108">
        <f t="shared" si="2064"/>
        <v>60</v>
      </c>
      <c r="N1011" s="109">
        <f t="shared" si="2065"/>
        <v>12000</v>
      </c>
    </row>
    <row r="1012" spans="1:14" s="87" customFormat="1" ht="14.25" customHeight="1">
      <c r="A1012" s="103">
        <v>43404</v>
      </c>
      <c r="B1012" s="104" t="s">
        <v>4</v>
      </c>
      <c r="C1012" s="104" t="s">
        <v>51</v>
      </c>
      <c r="D1012" s="105">
        <v>30</v>
      </c>
      <c r="E1012" s="104" t="s">
        <v>2</v>
      </c>
      <c r="F1012" s="104">
        <v>38220</v>
      </c>
      <c r="G1012" s="104">
        <v>38120</v>
      </c>
      <c r="H1012" s="106"/>
      <c r="I1012" s="106"/>
      <c r="J1012" s="107">
        <f t="shared" si="2063"/>
        <v>3000</v>
      </c>
      <c r="K1012" s="108"/>
      <c r="L1012" s="108"/>
      <c r="M1012" s="108">
        <f t="shared" si="2064"/>
        <v>100</v>
      </c>
      <c r="N1012" s="109">
        <f t="shared" si="2065"/>
        <v>3000</v>
      </c>
    </row>
    <row r="1013" spans="1:14" s="87" customFormat="1" ht="14.25" customHeight="1">
      <c r="A1013" s="103">
        <v>43403</v>
      </c>
      <c r="B1013" s="104" t="s">
        <v>0</v>
      </c>
      <c r="C1013" s="104" t="s">
        <v>51</v>
      </c>
      <c r="D1013" s="105">
        <v>100</v>
      </c>
      <c r="E1013" s="104" t="s">
        <v>2</v>
      </c>
      <c r="F1013" s="104">
        <v>31814</v>
      </c>
      <c r="G1013" s="104">
        <v>31810</v>
      </c>
      <c r="H1013" s="106"/>
      <c r="I1013" s="106"/>
      <c r="J1013" s="107">
        <f t="shared" ref="J1013:J1019" si="2067">(IF(E1013="SHORT",F1013-G1013,IF(E1013="LONG",G1013-F1013)))*D1013</f>
        <v>400</v>
      </c>
      <c r="K1013" s="108"/>
      <c r="L1013" s="108"/>
      <c r="M1013" s="108">
        <f t="shared" ref="M1013:M1019" si="2068">(K1013+J1013+L1013)/D1013</f>
        <v>4</v>
      </c>
      <c r="N1013" s="109">
        <f t="shared" ref="N1013:N1019" si="2069">M1013*D1013</f>
        <v>400</v>
      </c>
    </row>
    <row r="1014" spans="1:14" s="87" customFormat="1" ht="14.25" customHeight="1">
      <c r="A1014" s="103">
        <v>43403</v>
      </c>
      <c r="B1014" s="104" t="s">
        <v>4</v>
      </c>
      <c r="C1014" s="104" t="s">
        <v>51</v>
      </c>
      <c r="D1014" s="105">
        <v>30</v>
      </c>
      <c r="E1014" s="104" t="s">
        <v>2</v>
      </c>
      <c r="F1014" s="104">
        <v>38285</v>
      </c>
      <c r="G1014" s="104">
        <v>38410</v>
      </c>
      <c r="H1014" s="106"/>
      <c r="I1014" s="106"/>
      <c r="J1014" s="107">
        <f t="shared" si="2067"/>
        <v>-3750</v>
      </c>
      <c r="K1014" s="108"/>
      <c r="L1014" s="108"/>
      <c r="M1014" s="108">
        <f t="shared" si="2068"/>
        <v>-125</v>
      </c>
      <c r="N1014" s="109">
        <f t="shared" si="2069"/>
        <v>-3750</v>
      </c>
    </row>
    <row r="1015" spans="1:14" s="87" customFormat="1" ht="14.25" customHeight="1">
      <c r="A1015" s="103">
        <v>43403</v>
      </c>
      <c r="B1015" s="104" t="s">
        <v>49</v>
      </c>
      <c r="C1015" s="104" t="s">
        <v>55</v>
      </c>
      <c r="D1015" s="105">
        <v>10000</v>
      </c>
      <c r="E1015" s="104" t="s">
        <v>2</v>
      </c>
      <c r="F1015" s="104">
        <v>144.35</v>
      </c>
      <c r="G1015" s="104">
        <v>143.80000000000001</v>
      </c>
      <c r="H1015" s="106"/>
      <c r="I1015" s="106"/>
      <c r="J1015" s="107">
        <f t="shared" si="2067"/>
        <v>5499.999999999829</v>
      </c>
      <c r="K1015" s="108"/>
      <c r="L1015" s="108"/>
      <c r="M1015" s="108">
        <f t="shared" si="2068"/>
        <v>0.54999999999998295</v>
      </c>
      <c r="N1015" s="109">
        <f t="shared" si="2069"/>
        <v>5499.999999999829</v>
      </c>
    </row>
    <row r="1016" spans="1:14" s="87" customFormat="1" ht="14.25" customHeight="1">
      <c r="A1016" s="103">
        <v>43403</v>
      </c>
      <c r="B1016" s="104" t="s">
        <v>3</v>
      </c>
      <c r="C1016" s="104" t="s">
        <v>55</v>
      </c>
      <c r="D1016" s="105">
        <v>2000</v>
      </c>
      <c r="E1016" s="104" t="s">
        <v>2</v>
      </c>
      <c r="F1016" s="104">
        <v>442.75</v>
      </c>
      <c r="G1016" s="104">
        <v>439.75</v>
      </c>
      <c r="H1016" s="106">
        <v>436</v>
      </c>
      <c r="I1016" s="106"/>
      <c r="J1016" s="107">
        <f t="shared" si="2067"/>
        <v>6000</v>
      </c>
      <c r="K1016" s="108">
        <f t="shared" ref="K1016:K1019" si="2070">(IF(E1016="SHORT",IF(H1016="",0,G1016-H1016),IF(E1016="LONG",IF(H1016="",0,H1016-G1016))))*D1016</f>
        <v>7500</v>
      </c>
      <c r="L1016" s="108"/>
      <c r="M1016" s="108">
        <f t="shared" si="2068"/>
        <v>6.75</v>
      </c>
      <c r="N1016" s="109">
        <f t="shared" si="2069"/>
        <v>13500</v>
      </c>
    </row>
    <row r="1017" spans="1:14" s="87" customFormat="1" ht="14.25" customHeight="1">
      <c r="A1017" s="103">
        <v>43403</v>
      </c>
      <c r="B1017" s="104" t="s">
        <v>48</v>
      </c>
      <c r="C1017" s="104" t="s">
        <v>55</v>
      </c>
      <c r="D1017" s="105">
        <v>500</v>
      </c>
      <c r="E1017" s="104" t="s">
        <v>2</v>
      </c>
      <c r="F1017" s="104">
        <v>859.8</v>
      </c>
      <c r="G1017" s="104">
        <v>857.4</v>
      </c>
      <c r="H1017" s="106"/>
      <c r="I1017" s="106"/>
      <c r="J1017" s="107">
        <f t="shared" si="2067"/>
        <v>1199.9999999999886</v>
      </c>
      <c r="K1017" s="108"/>
      <c r="L1017" s="108"/>
      <c r="M1017" s="108">
        <f t="shared" si="2068"/>
        <v>2.3999999999999773</v>
      </c>
      <c r="N1017" s="109">
        <f t="shared" si="2069"/>
        <v>1199.9999999999886</v>
      </c>
    </row>
    <row r="1018" spans="1:14" s="87" customFormat="1" ht="14.25" customHeight="1">
      <c r="A1018" s="103">
        <v>43403</v>
      </c>
      <c r="B1018" s="104" t="s">
        <v>32</v>
      </c>
      <c r="C1018" s="104" t="s">
        <v>53</v>
      </c>
      <c r="D1018" s="105">
        <v>2500</v>
      </c>
      <c r="E1018" s="104" t="s">
        <v>2</v>
      </c>
      <c r="F1018" s="104">
        <v>234.65</v>
      </c>
      <c r="G1018" s="104">
        <v>236.15</v>
      </c>
      <c r="H1018" s="106"/>
      <c r="I1018" s="106"/>
      <c r="J1018" s="107">
        <f t="shared" si="2067"/>
        <v>-3750</v>
      </c>
      <c r="K1018" s="108"/>
      <c r="L1018" s="108"/>
      <c r="M1018" s="108">
        <f t="shared" si="2068"/>
        <v>-1.5</v>
      </c>
      <c r="N1018" s="109">
        <f t="shared" si="2069"/>
        <v>-3750</v>
      </c>
    </row>
    <row r="1019" spans="1:14" s="87" customFormat="1" ht="14.25" customHeight="1">
      <c r="A1019" s="123">
        <v>43403</v>
      </c>
      <c r="B1019" s="124" t="s">
        <v>31</v>
      </c>
      <c r="C1019" s="124" t="s">
        <v>53</v>
      </c>
      <c r="D1019" s="125">
        <v>200</v>
      </c>
      <c r="E1019" s="124" t="s">
        <v>2</v>
      </c>
      <c r="F1019" s="124">
        <v>4941</v>
      </c>
      <c r="G1019" s="124">
        <v>4916</v>
      </c>
      <c r="H1019" s="126">
        <v>4881</v>
      </c>
      <c r="I1019" s="126">
        <v>4846</v>
      </c>
      <c r="J1019" s="127">
        <f t="shared" si="2067"/>
        <v>5000</v>
      </c>
      <c r="K1019" s="128">
        <f t="shared" si="2070"/>
        <v>7000</v>
      </c>
      <c r="L1019" s="128">
        <f t="shared" ref="L1019" si="2071">(IF(E1019="SHORT",IF(I1019="",0,H1019-I1019),IF(E1019="LONG",IF(I1019="",0,(I1019-H1019)))))*D1019</f>
        <v>7000</v>
      </c>
      <c r="M1019" s="128">
        <f t="shared" si="2068"/>
        <v>95</v>
      </c>
      <c r="N1019" s="129">
        <f t="shared" si="2069"/>
        <v>19000</v>
      </c>
    </row>
    <row r="1020" spans="1:14" s="87" customFormat="1" ht="14.25" customHeight="1">
      <c r="A1020" s="103">
        <v>43402</v>
      </c>
      <c r="B1020" s="104" t="s">
        <v>0</v>
      </c>
      <c r="C1020" s="104" t="s">
        <v>51</v>
      </c>
      <c r="D1020" s="105">
        <v>100</v>
      </c>
      <c r="E1020" s="104" t="s">
        <v>2</v>
      </c>
      <c r="F1020" s="104">
        <v>31950</v>
      </c>
      <c r="G1020" s="104">
        <v>31885</v>
      </c>
      <c r="H1020" s="106"/>
      <c r="I1020" s="106"/>
      <c r="J1020" s="107">
        <f t="shared" ref="J1020:J1025" si="2072">(IF(E1020="SHORT",F1020-G1020,IF(E1020="LONG",G1020-F1020)))*D1020</f>
        <v>6500</v>
      </c>
      <c r="K1020" s="108"/>
      <c r="L1020" s="108"/>
      <c r="M1020" s="108">
        <f t="shared" ref="M1020:M1025" si="2073">(K1020+J1020+L1020)/D1020</f>
        <v>65</v>
      </c>
      <c r="N1020" s="109">
        <f t="shared" ref="N1020:N1025" si="2074">M1020*D1020</f>
        <v>6500</v>
      </c>
    </row>
    <row r="1021" spans="1:14" s="87" customFormat="1" ht="14.25" customHeight="1">
      <c r="A1021" s="103">
        <v>43402</v>
      </c>
      <c r="B1021" s="104" t="s">
        <v>4</v>
      </c>
      <c r="C1021" s="104" t="s">
        <v>51</v>
      </c>
      <c r="D1021" s="105">
        <v>30</v>
      </c>
      <c r="E1021" s="104" t="s">
        <v>1</v>
      </c>
      <c r="F1021" s="104">
        <v>38728</v>
      </c>
      <c r="G1021" s="104">
        <v>38828</v>
      </c>
      <c r="H1021" s="106"/>
      <c r="I1021" s="106"/>
      <c r="J1021" s="107">
        <f t="shared" si="2072"/>
        <v>3000</v>
      </c>
      <c r="K1021" s="108"/>
      <c r="L1021" s="108"/>
      <c r="M1021" s="108">
        <f t="shared" si="2073"/>
        <v>100</v>
      </c>
      <c r="N1021" s="109">
        <f t="shared" si="2074"/>
        <v>3000</v>
      </c>
    </row>
    <row r="1022" spans="1:14" s="87" customFormat="1" ht="14.25" customHeight="1">
      <c r="A1022" s="103">
        <v>43402</v>
      </c>
      <c r="B1022" s="104" t="s">
        <v>49</v>
      </c>
      <c r="C1022" s="104" t="s">
        <v>55</v>
      </c>
      <c r="D1022" s="105">
        <v>10000</v>
      </c>
      <c r="E1022" s="104" t="s">
        <v>1</v>
      </c>
      <c r="F1022" s="104">
        <v>145.80000000000001</v>
      </c>
      <c r="G1022" s="104">
        <v>145.19999999999999</v>
      </c>
      <c r="H1022" s="106"/>
      <c r="I1022" s="106"/>
      <c r="J1022" s="107">
        <f t="shared" si="2072"/>
        <v>-6000.0000000002274</v>
      </c>
      <c r="K1022" s="108"/>
      <c r="L1022" s="108"/>
      <c r="M1022" s="108">
        <f t="shared" si="2073"/>
        <v>-0.60000000000002274</v>
      </c>
      <c r="N1022" s="109">
        <f t="shared" si="2074"/>
        <v>-6000.0000000002274</v>
      </c>
    </row>
    <row r="1023" spans="1:14" s="87" customFormat="1" ht="14.25" customHeight="1">
      <c r="A1023" s="103">
        <v>43402</v>
      </c>
      <c r="B1023" s="104" t="s">
        <v>5</v>
      </c>
      <c r="C1023" s="104" t="s">
        <v>55</v>
      </c>
      <c r="D1023" s="105">
        <v>10000</v>
      </c>
      <c r="E1023" s="104" t="s">
        <v>1</v>
      </c>
      <c r="F1023" s="104">
        <v>197.85</v>
      </c>
      <c r="G1023" s="104">
        <v>197.25</v>
      </c>
      <c r="H1023" s="106"/>
      <c r="I1023" s="106"/>
      <c r="J1023" s="107">
        <f t="shared" si="2072"/>
        <v>-5999.9999999999436</v>
      </c>
      <c r="K1023" s="108"/>
      <c r="L1023" s="108"/>
      <c r="M1023" s="108">
        <f t="shared" si="2073"/>
        <v>-0.59999999999999432</v>
      </c>
      <c r="N1023" s="109">
        <f t="shared" si="2074"/>
        <v>-5999.9999999999436</v>
      </c>
    </row>
    <row r="1024" spans="1:14" s="87" customFormat="1" ht="14.25" customHeight="1">
      <c r="A1024" s="103">
        <v>43402</v>
      </c>
      <c r="B1024" s="104" t="s">
        <v>32</v>
      </c>
      <c r="C1024" s="104" t="s">
        <v>53</v>
      </c>
      <c r="D1024" s="105">
        <v>2500</v>
      </c>
      <c r="E1024" s="104" t="s">
        <v>2</v>
      </c>
      <c r="F1024" s="104">
        <v>233.45</v>
      </c>
      <c r="G1024" s="104">
        <v>231.7</v>
      </c>
      <c r="H1024" s="106"/>
      <c r="I1024" s="106"/>
      <c r="J1024" s="107">
        <f t="shared" si="2072"/>
        <v>4375</v>
      </c>
      <c r="K1024" s="108"/>
      <c r="L1024" s="108"/>
      <c r="M1024" s="108">
        <f t="shared" si="2073"/>
        <v>1.75</v>
      </c>
      <c r="N1024" s="109">
        <f t="shared" si="2074"/>
        <v>4375</v>
      </c>
    </row>
    <row r="1025" spans="1:14" s="87" customFormat="1" ht="14.25" customHeight="1">
      <c r="A1025" s="103">
        <v>43402</v>
      </c>
      <c r="B1025" s="104" t="s">
        <v>31</v>
      </c>
      <c r="C1025" s="104" t="s">
        <v>53</v>
      </c>
      <c r="D1025" s="105">
        <v>200</v>
      </c>
      <c r="E1025" s="104" t="s">
        <v>2</v>
      </c>
      <c r="F1025" s="104">
        <v>4949</v>
      </c>
      <c r="G1025" s="104">
        <v>4924</v>
      </c>
      <c r="H1025" s="106"/>
      <c r="I1025" s="106"/>
      <c r="J1025" s="107">
        <f t="shared" si="2072"/>
        <v>5000</v>
      </c>
      <c r="K1025" s="108"/>
      <c r="L1025" s="108"/>
      <c r="M1025" s="108">
        <f t="shared" si="2073"/>
        <v>25</v>
      </c>
      <c r="N1025" s="109">
        <f t="shared" si="2074"/>
        <v>5000</v>
      </c>
    </row>
    <row r="1026" spans="1:14" s="87" customFormat="1" ht="14.25" customHeight="1">
      <c r="A1026" s="103">
        <v>43399</v>
      </c>
      <c r="B1026" s="104" t="s">
        <v>32</v>
      </c>
      <c r="C1026" s="104" t="s">
        <v>53</v>
      </c>
      <c r="D1026" s="105">
        <v>2500</v>
      </c>
      <c r="E1026" s="104" t="s">
        <v>2</v>
      </c>
      <c r="F1026" s="104">
        <v>230.9</v>
      </c>
      <c r="G1026" s="104">
        <v>229.15</v>
      </c>
      <c r="H1026" s="106"/>
      <c r="I1026" s="106"/>
      <c r="J1026" s="107">
        <f t="shared" ref="J1026:J1030" si="2075">(IF(E1026="SHORT",F1026-G1026,IF(E1026="LONG",G1026-F1026)))*D1026</f>
        <v>4375</v>
      </c>
      <c r="K1026" s="108"/>
      <c r="L1026" s="108"/>
      <c r="M1026" s="108">
        <f t="shared" ref="M1026:M1030" si="2076">(K1026+J1026+L1026)/D1026</f>
        <v>1.75</v>
      </c>
      <c r="N1026" s="109">
        <f t="shared" ref="N1026:N1030" si="2077">M1026*D1026</f>
        <v>4375</v>
      </c>
    </row>
    <row r="1027" spans="1:14" s="87" customFormat="1" ht="14.25" customHeight="1">
      <c r="A1027" s="103">
        <v>43399</v>
      </c>
      <c r="B1027" s="104" t="s">
        <v>31</v>
      </c>
      <c r="C1027" s="104" t="s">
        <v>53</v>
      </c>
      <c r="D1027" s="105">
        <v>200</v>
      </c>
      <c r="E1027" s="104" t="s">
        <v>2</v>
      </c>
      <c r="F1027" s="104">
        <v>4890</v>
      </c>
      <c r="G1027" s="104">
        <v>4920</v>
      </c>
      <c r="H1027" s="106"/>
      <c r="I1027" s="106"/>
      <c r="J1027" s="107">
        <f t="shared" si="2075"/>
        <v>-6000</v>
      </c>
      <c r="K1027" s="108"/>
      <c r="L1027" s="108"/>
      <c r="M1027" s="108">
        <f t="shared" si="2076"/>
        <v>-30</v>
      </c>
      <c r="N1027" s="109">
        <f t="shared" si="2077"/>
        <v>-6000</v>
      </c>
    </row>
    <row r="1028" spans="1:14" s="87" customFormat="1" ht="14.25" customHeight="1">
      <c r="A1028" s="103">
        <v>43399</v>
      </c>
      <c r="B1028" s="104" t="s">
        <v>0</v>
      </c>
      <c r="C1028" s="104" t="s">
        <v>51</v>
      </c>
      <c r="D1028" s="105">
        <v>100</v>
      </c>
      <c r="E1028" s="104" t="s">
        <v>1</v>
      </c>
      <c r="F1028" s="104">
        <v>32115</v>
      </c>
      <c r="G1028" s="104">
        <v>32180</v>
      </c>
      <c r="H1028" s="106"/>
      <c r="I1028" s="106"/>
      <c r="J1028" s="107">
        <f t="shared" si="2075"/>
        <v>6500</v>
      </c>
      <c r="K1028" s="108"/>
      <c r="L1028" s="108"/>
      <c r="M1028" s="108">
        <f t="shared" si="2076"/>
        <v>65</v>
      </c>
      <c r="N1028" s="109">
        <f t="shared" si="2077"/>
        <v>6500</v>
      </c>
    </row>
    <row r="1029" spans="1:14" s="87" customFormat="1" ht="14.25" customHeight="1">
      <c r="A1029" s="103">
        <v>43399</v>
      </c>
      <c r="B1029" s="104" t="s">
        <v>4</v>
      </c>
      <c r="C1029" s="104" t="s">
        <v>51</v>
      </c>
      <c r="D1029" s="105">
        <v>30</v>
      </c>
      <c r="E1029" s="104" t="s">
        <v>1</v>
      </c>
      <c r="F1029" s="104">
        <v>38800</v>
      </c>
      <c r="G1029" s="104">
        <v>38900</v>
      </c>
      <c r="H1029" s="106"/>
      <c r="I1029" s="106"/>
      <c r="J1029" s="107">
        <f t="shared" si="2075"/>
        <v>3000</v>
      </c>
      <c r="K1029" s="108"/>
      <c r="L1029" s="108"/>
      <c r="M1029" s="108">
        <f t="shared" si="2076"/>
        <v>100</v>
      </c>
      <c r="N1029" s="109">
        <f t="shared" si="2077"/>
        <v>3000</v>
      </c>
    </row>
    <row r="1030" spans="1:14" s="79" customFormat="1" ht="14.25" customHeight="1">
      <c r="A1030" s="103">
        <v>43399</v>
      </c>
      <c r="B1030" s="104" t="s">
        <v>6</v>
      </c>
      <c r="C1030" s="104" t="s">
        <v>55</v>
      </c>
      <c r="D1030" s="105">
        <v>10000</v>
      </c>
      <c r="E1030" s="104" t="s">
        <v>2</v>
      </c>
      <c r="F1030" s="104">
        <v>145.80000000000001</v>
      </c>
      <c r="G1030" s="104">
        <v>145.25</v>
      </c>
      <c r="H1030" s="106"/>
      <c r="I1030" s="106"/>
      <c r="J1030" s="107">
        <f t="shared" si="2075"/>
        <v>5500.0000000001137</v>
      </c>
      <c r="K1030" s="108"/>
      <c r="L1030" s="108"/>
      <c r="M1030" s="108">
        <f t="shared" si="2076"/>
        <v>0.55000000000001137</v>
      </c>
      <c r="N1030" s="109">
        <f t="shared" si="2077"/>
        <v>5500.0000000001137</v>
      </c>
    </row>
    <row r="1031" spans="1:14" s="87" customFormat="1" ht="14.25" customHeight="1">
      <c r="A1031" s="103">
        <v>43398</v>
      </c>
      <c r="B1031" s="104" t="s">
        <v>31</v>
      </c>
      <c r="C1031" s="104" t="s">
        <v>53</v>
      </c>
      <c r="D1031" s="105">
        <v>200</v>
      </c>
      <c r="E1031" s="104" t="s">
        <v>1</v>
      </c>
      <c r="F1031" s="104">
        <v>4905</v>
      </c>
      <c r="G1031" s="104">
        <v>4930</v>
      </c>
      <c r="H1031" s="106">
        <v>4965</v>
      </c>
      <c r="I1031" s="106"/>
      <c r="J1031" s="107">
        <f t="shared" ref="J1031:J1036" si="2078">(IF(E1031="SHORT",F1031-G1031,IF(E1031="LONG",G1031-F1031)))*D1031</f>
        <v>5000</v>
      </c>
      <c r="K1031" s="108">
        <f t="shared" ref="K1031:K1036" si="2079">(IF(E1031="SHORT",IF(H1031="",0,G1031-H1031),IF(E1031="LONG",IF(H1031="",0,H1031-G1031))))*D1031</f>
        <v>7000</v>
      </c>
      <c r="L1031" s="108"/>
      <c r="M1031" s="108">
        <f t="shared" ref="M1031:M1036" si="2080">(K1031+J1031+L1031)/D1031</f>
        <v>60</v>
      </c>
      <c r="N1031" s="109">
        <f t="shared" ref="N1031:N1036" si="2081">M1031*D1031</f>
        <v>12000</v>
      </c>
    </row>
    <row r="1032" spans="1:14" s="87" customFormat="1" ht="14.25" customHeight="1">
      <c r="A1032" s="103">
        <v>43398</v>
      </c>
      <c r="B1032" s="104" t="s">
        <v>49</v>
      </c>
      <c r="C1032" s="104" t="s">
        <v>55</v>
      </c>
      <c r="D1032" s="105">
        <v>10000</v>
      </c>
      <c r="E1032" s="104" t="s">
        <v>2</v>
      </c>
      <c r="F1032" s="104">
        <v>145.75</v>
      </c>
      <c r="G1032" s="104">
        <v>145.19999999999999</v>
      </c>
      <c r="H1032" s="106">
        <v>144.5</v>
      </c>
      <c r="I1032" s="106"/>
      <c r="J1032" s="107">
        <f t="shared" si="2078"/>
        <v>5500.0000000001137</v>
      </c>
      <c r="K1032" s="108">
        <f t="shared" si="2079"/>
        <v>6999.9999999998863</v>
      </c>
      <c r="L1032" s="108"/>
      <c r="M1032" s="108">
        <f t="shared" si="2080"/>
        <v>1.25</v>
      </c>
      <c r="N1032" s="109">
        <f t="shared" si="2081"/>
        <v>12500</v>
      </c>
    </row>
    <row r="1033" spans="1:14" s="87" customFormat="1" ht="14.25" customHeight="1">
      <c r="A1033" s="103">
        <v>43398</v>
      </c>
      <c r="B1033" s="104" t="s">
        <v>3</v>
      </c>
      <c r="C1033" s="104" t="s">
        <v>55</v>
      </c>
      <c r="D1033" s="105">
        <v>2000</v>
      </c>
      <c r="E1033" s="104" t="s">
        <v>1</v>
      </c>
      <c r="F1033" s="104">
        <v>447.9</v>
      </c>
      <c r="G1033" s="104">
        <v>450</v>
      </c>
      <c r="H1033" s="106"/>
      <c r="I1033" s="106"/>
      <c r="J1033" s="107">
        <f t="shared" si="2078"/>
        <v>4200.0000000000455</v>
      </c>
      <c r="K1033" s="108"/>
      <c r="L1033" s="108"/>
      <c r="M1033" s="108">
        <f t="shared" si="2080"/>
        <v>2.1000000000000227</v>
      </c>
      <c r="N1033" s="109">
        <f t="shared" si="2081"/>
        <v>4200.0000000000455</v>
      </c>
    </row>
    <row r="1034" spans="1:14" s="87" customFormat="1" ht="14.25" customHeight="1">
      <c r="A1034" s="103">
        <v>43398</v>
      </c>
      <c r="B1034" s="104" t="s">
        <v>32</v>
      </c>
      <c r="C1034" s="104" t="s">
        <v>53</v>
      </c>
      <c r="D1034" s="105">
        <v>2500</v>
      </c>
      <c r="E1034" s="104" t="s">
        <v>1</v>
      </c>
      <c r="F1034" s="104">
        <v>233.85</v>
      </c>
      <c r="G1034" s="104">
        <v>235.6</v>
      </c>
      <c r="H1034" s="106"/>
      <c r="I1034" s="106"/>
      <c r="J1034" s="107">
        <f t="shared" si="2078"/>
        <v>4375</v>
      </c>
      <c r="K1034" s="108"/>
      <c r="L1034" s="108"/>
      <c r="M1034" s="108">
        <f t="shared" si="2080"/>
        <v>1.75</v>
      </c>
      <c r="N1034" s="109">
        <f t="shared" si="2081"/>
        <v>4375</v>
      </c>
    </row>
    <row r="1035" spans="1:14" s="87" customFormat="1" ht="14.25" customHeight="1">
      <c r="A1035" s="103">
        <v>43398</v>
      </c>
      <c r="B1035" s="104" t="s">
        <v>0</v>
      </c>
      <c r="C1035" s="104" t="s">
        <v>51</v>
      </c>
      <c r="D1035" s="105">
        <v>100</v>
      </c>
      <c r="E1035" s="104" t="s">
        <v>2</v>
      </c>
      <c r="F1035" s="104">
        <v>31979</v>
      </c>
      <c r="G1035" s="104">
        <v>31914</v>
      </c>
      <c r="H1035" s="106"/>
      <c r="I1035" s="106"/>
      <c r="J1035" s="107">
        <f t="shared" si="2078"/>
        <v>6500</v>
      </c>
      <c r="K1035" s="108"/>
      <c r="L1035" s="108"/>
      <c r="M1035" s="108">
        <f t="shared" si="2080"/>
        <v>65</v>
      </c>
      <c r="N1035" s="109">
        <f t="shared" si="2081"/>
        <v>6500</v>
      </c>
    </row>
    <row r="1036" spans="1:14" s="87" customFormat="1" ht="14.25" customHeight="1">
      <c r="A1036" s="103">
        <v>43398</v>
      </c>
      <c r="B1036" s="104" t="s">
        <v>4</v>
      </c>
      <c r="C1036" s="104" t="s">
        <v>51</v>
      </c>
      <c r="D1036" s="105">
        <v>30</v>
      </c>
      <c r="E1036" s="104" t="s">
        <v>2</v>
      </c>
      <c r="F1036" s="104">
        <v>38871</v>
      </c>
      <c r="G1036" s="104">
        <v>38771</v>
      </c>
      <c r="H1036" s="106">
        <v>38621</v>
      </c>
      <c r="I1036" s="106"/>
      <c r="J1036" s="107">
        <f t="shared" si="2078"/>
        <v>3000</v>
      </c>
      <c r="K1036" s="108">
        <f t="shared" si="2079"/>
        <v>4500</v>
      </c>
      <c r="L1036" s="108"/>
      <c r="M1036" s="108">
        <f t="shared" si="2080"/>
        <v>250</v>
      </c>
      <c r="N1036" s="109">
        <f t="shared" si="2081"/>
        <v>7500</v>
      </c>
    </row>
    <row r="1037" spans="1:14" s="87" customFormat="1" ht="14.25" customHeight="1">
      <c r="A1037" s="103">
        <v>43397</v>
      </c>
      <c r="B1037" s="104" t="s">
        <v>0</v>
      </c>
      <c r="C1037" s="104" t="s">
        <v>51</v>
      </c>
      <c r="D1037" s="105">
        <v>100</v>
      </c>
      <c r="E1037" s="104" t="s">
        <v>2</v>
      </c>
      <c r="F1037" s="104">
        <v>31945</v>
      </c>
      <c r="G1037" s="104">
        <v>31880</v>
      </c>
      <c r="H1037" s="106"/>
      <c r="I1037" s="106"/>
      <c r="J1037" s="107">
        <f t="shared" ref="J1037:J1043" si="2082">(IF(E1037="SHORT",F1037-G1037,IF(E1037="LONG",G1037-F1037)))*D1037</f>
        <v>6500</v>
      </c>
      <c r="K1037" s="108"/>
      <c r="L1037" s="108"/>
      <c r="M1037" s="108">
        <f t="shared" ref="M1037:M1043" si="2083">(K1037+J1037+L1037)/D1037</f>
        <v>65</v>
      </c>
      <c r="N1037" s="109">
        <f t="shared" ref="N1037:N1043" si="2084">M1037*D1037</f>
        <v>6500</v>
      </c>
    </row>
    <row r="1038" spans="1:14" s="87" customFormat="1" ht="14.25" customHeight="1">
      <c r="A1038" s="103">
        <v>43397</v>
      </c>
      <c r="B1038" s="104" t="s">
        <v>4</v>
      </c>
      <c r="C1038" s="104" t="s">
        <v>51</v>
      </c>
      <c r="D1038" s="105">
        <v>30</v>
      </c>
      <c r="E1038" s="104" t="s">
        <v>2</v>
      </c>
      <c r="F1038" s="104">
        <v>39002</v>
      </c>
      <c r="G1038" s="104">
        <v>38902</v>
      </c>
      <c r="H1038" s="106"/>
      <c r="I1038" s="106"/>
      <c r="J1038" s="107">
        <f t="shared" si="2082"/>
        <v>3000</v>
      </c>
      <c r="K1038" s="108"/>
      <c r="L1038" s="108"/>
      <c r="M1038" s="108">
        <f t="shared" si="2083"/>
        <v>100</v>
      </c>
      <c r="N1038" s="109">
        <f t="shared" si="2084"/>
        <v>3000</v>
      </c>
    </row>
    <row r="1039" spans="1:14" s="87" customFormat="1" ht="14.25" customHeight="1">
      <c r="A1039" s="103">
        <v>43397</v>
      </c>
      <c r="B1039" s="104" t="s">
        <v>6</v>
      </c>
      <c r="C1039" s="104" t="s">
        <v>55</v>
      </c>
      <c r="D1039" s="105">
        <v>10000</v>
      </c>
      <c r="E1039" s="104" t="s">
        <v>2</v>
      </c>
      <c r="F1039" s="104">
        <v>146.85</v>
      </c>
      <c r="G1039" s="104">
        <v>146.30000000000001</v>
      </c>
      <c r="H1039" s="106">
        <v>145.6</v>
      </c>
      <c r="I1039" s="106"/>
      <c r="J1039" s="107">
        <f t="shared" si="2082"/>
        <v>5499.999999999829</v>
      </c>
      <c r="K1039" s="108">
        <f t="shared" ref="K1039:K1042" si="2085">(IF(E1039="SHORT",IF(H1039="",0,G1039-H1039),IF(E1039="LONG",IF(H1039="",0,H1039-G1039))))*D1039</f>
        <v>7000.000000000171</v>
      </c>
      <c r="L1039" s="108"/>
      <c r="M1039" s="108">
        <f t="shared" si="2083"/>
        <v>1.25</v>
      </c>
      <c r="N1039" s="109">
        <f t="shared" si="2084"/>
        <v>12500</v>
      </c>
    </row>
    <row r="1040" spans="1:14" s="87" customFormat="1" ht="14.25" customHeight="1">
      <c r="A1040" s="123">
        <v>43397</v>
      </c>
      <c r="B1040" s="124" t="s">
        <v>5</v>
      </c>
      <c r="C1040" s="124" t="s">
        <v>55</v>
      </c>
      <c r="D1040" s="125">
        <v>10000</v>
      </c>
      <c r="E1040" s="124" t="s">
        <v>2</v>
      </c>
      <c r="F1040" s="124">
        <v>201.2</v>
      </c>
      <c r="G1040" s="124">
        <v>200.65</v>
      </c>
      <c r="H1040" s="126">
        <v>199.95</v>
      </c>
      <c r="I1040" s="126">
        <v>199.25</v>
      </c>
      <c r="J1040" s="127">
        <f t="shared" si="2082"/>
        <v>5499.999999999829</v>
      </c>
      <c r="K1040" s="128">
        <f t="shared" si="2085"/>
        <v>7000.000000000171</v>
      </c>
      <c r="L1040" s="128">
        <f t="shared" ref="L1040" si="2086">(IF(E1040="SHORT",IF(I1040="",0,H1040-I1040),IF(E1040="LONG",IF(I1040="",0,(I1040-H1040)))))*D1040</f>
        <v>6999.9999999998863</v>
      </c>
      <c r="M1040" s="128">
        <f t="shared" si="2083"/>
        <v>1.9499999999999886</v>
      </c>
      <c r="N1040" s="129">
        <f t="shared" si="2084"/>
        <v>19499.999999999887</v>
      </c>
    </row>
    <row r="1041" spans="1:14" s="87" customFormat="1" ht="14.25" customHeight="1">
      <c r="A1041" s="103">
        <v>43397</v>
      </c>
      <c r="B1041" s="104" t="s">
        <v>49</v>
      </c>
      <c r="C1041" s="104" t="s">
        <v>55</v>
      </c>
      <c r="D1041" s="105">
        <v>10000</v>
      </c>
      <c r="E1041" s="104" t="s">
        <v>2</v>
      </c>
      <c r="F1041" s="104">
        <v>147</v>
      </c>
      <c r="G1041" s="104">
        <v>146.44999999999999</v>
      </c>
      <c r="H1041" s="106">
        <v>145.75</v>
      </c>
      <c r="I1041" s="106"/>
      <c r="J1041" s="107">
        <f t="shared" si="2082"/>
        <v>5500.0000000001137</v>
      </c>
      <c r="K1041" s="108">
        <f t="shared" si="2085"/>
        <v>6999.9999999998863</v>
      </c>
      <c r="L1041" s="108"/>
      <c r="M1041" s="108">
        <f t="shared" si="2083"/>
        <v>1.25</v>
      </c>
      <c r="N1041" s="109">
        <f t="shared" si="2084"/>
        <v>12500</v>
      </c>
    </row>
    <row r="1042" spans="1:14" s="87" customFormat="1" ht="14.25" customHeight="1">
      <c r="A1042" s="103">
        <v>43397</v>
      </c>
      <c r="B1042" s="104" t="s">
        <v>32</v>
      </c>
      <c r="C1042" s="104" t="s">
        <v>53</v>
      </c>
      <c r="D1042" s="105">
        <v>2500</v>
      </c>
      <c r="E1042" s="104" t="s">
        <v>2</v>
      </c>
      <c r="F1042" s="104">
        <v>235.6</v>
      </c>
      <c r="G1042" s="104">
        <v>233.85</v>
      </c>
      <c r="H1042" s="106">
        <v>231.6</v>
      </c>
      <c r="I1042" s="106"/>
      <c r="J1042" s="107">
        <f t="shared" si="2082"/>
        <v>4375</v>
      </c>
      <c r="K1042" s="108">
        <f t="shared" si="2085"/>
        <v>5625</v>
      </c>
      <c r="L1042" s="108"/>
      <c r="M1042" s="108">
        <f t="shared" si="2083"/>
        <v>4</v>
      </c>
      <c r="N1042" s="109">
        <f t="shared" si="2084"/>
        <v>10000</v>
      </c>
    </row>
    <row r="1043" spans="1:14" s="87" customFormat="1" ht="15" customHeight="1">
      <c r="A1043" s="103">
        <v>43397</v>
      </c>
      <c r="B1043" s="104" t="s">
        <v>31</v>
      </c>
      <c r="C1043" s="104" t="s">
        <v>53</v>
      </c>
      <c r="D1043" s="105">
        <v>200</v>
      </c>
      <c r="E1043" s="104" t="s">
        <v>2</v>
      </c>
      <c r="F1043" s="104">
        <v>4879</v>
      </c>
      <c r="G1043" s="104">
        <v>4854</v>
      </c>
      <c r="H1043" s="106"/>
      <c r="I1043" s="106"/>
      <c r="J1043" s="107">
        <f t="shared" si="2082"/>
        <v>5000</v>
      </c>
      <c r="K1043" s="108"/>
      <c r="L1043" s="108"/>
      <c r="M1043" s="108">
        <f t="shared" si="2083"/>
        <v>25</v>
      </c>
      <c r="N1043" s="109">
        <f t="shared" si="2084"/>
        <v>5000</v>
      </c>
    </row>
    <row r="1044" spans="1:14" s="79" customFormat="1" ht="14.25" customHeight="1">
      <c r="A1044" s="103">
        <v>43396</v>
      </c>
      <c r="B1044" s="104" t="s">
        <v>4</v>
      </c>
      <c r="C1044" s="104" t="s">
        <v>51</v>
      </c>
      <c r="D1044" s="105">
        <v>30</v>
      </c>
      <c r="E1044" s="104" t="s">
        <v>1</v>
      </c>
      <c r="F1044" s="104">
        <v>32129</v>
      </c>
      <c r="G1044" s="104">
        <v>32229</v>
      </c>
      <c r="H1044" s="106"/>
      <c r="I1044" s="106"/>
      <c r="J1044" s="107">
        <f t="shared" ref="J1044:J1047" si="2087">(IF(E1044="SHORT",F1044-G1044,IF(E1044="LONG",G1044-F1044)))*D1044</f>
        <v>3000</v>
      </c>
      <c r="K1044" s="108"/>
      <c r="L1044" s="108"/>
      <c r="M1044" s="108">
        <f t="shared" ref="M1044:M1047" si="2088">(K1044+J1044+L1044)/D1044</f>
        <v>100</v>
      </c>
      <c r="N1044" s="109">
        <f t="shared" ref="N1044:N1047" si="2089">M1044*D1044</f>
        <v>3000</v>
      </c>
    </row>
    <row r="1045" spans="1:14" s="87" customFormat="1" ht="14.25" customHeight="1">
      <c r="A1045" s="103">
        <v>43396</v>
      </c>
      <c r="B1045" s="104" t="s">
        <v>0</v>
      </c>
      <c r="C1045" s="104" t="s">
        <v>51</v>
      </c>
      <c r="D1045" s="105">
        <v>100</v>
      </c>
      <c r="E1045" s="104" t="s">
        <v>1</v>
      </c>
      <c r="F1045" s="104">
        <v>32215</v>
      </c>
      <c r="G1045" s="104">
        <v>32276</v>
      </c>
      <c r="H1045" s="106"/>
      <c r="I1045" s="106"/>
      <c r="J1045" s="107">
        <f t="shared" si="2087"/>
        <v>6100</v>
      </c>
      <c r="K1045" s="108"/>
      <c r="L1045" s="108"/>
      <c r="M1045" s="108">
        <f t="shared" si="2088"/>
        <v>61</v>
      </c>
      <c r="N1045" s="109">
        <f t="shared" si="2089"/>
        <v>6100</v>
      </c>
    </row>
    <row r="1046" spans="1:14" s="79" customFormat="1" ht="14.25" customHeight="1">
      <c r="A1046" s="103">
        <v>43396</v>
      </c>
      <c r="B1046" s="104" t="s">
        <v>3</v>
      </c>
      <c r="C1046" s="104" t="s">
        <v>55</v>
      </c>
      <c r="D1046" s="105">
        <v>2000</v>
      </c>
      <c r="E1046" s="104" t="s">
        <v>2</v>
      </c>
      <c r="F1046" s="104">
        <v>452.45</v>
      </c>
      <c r="G1046" s="104">
        <v>449.45</v>
      </c>
      <c r="H1046" s="106"/>
      <c r="I1046" s="106"/>
      <c r="J1046" s="107">
        <f t="shared" si="2087"/>
        <v>6000</v>
      </c>
      <c r="K1046" s="108"/>
      <c r="L1046" s="108"/>
      <c r="M1046" s="108">
        <f t="shared" si="2088"/>
        <v>3</v>
      </c>
      <c r="N1046" s="109">
        <f t="shared" si="2089"/>
        <v>6000</v>
      </c>
    </row>
    <row r="1047" spans="1:14" s="87" customFormat="1" ht="14.25" customHeight="1">
      <c r="A1047" s="103">
        <v>43396</v>
      </c>
      <c r="B1047" s="104" t="s">
        <v>5</v>
      </c>
      <c r="C1047" s="104" t="s">
        <v>55</v>
      </c>
      <c r="D1047" s="105">
        <v>10000</v>
      </c>
      <c r="E1047" s="104" t="s">
        <v>2</v>
      </c>
      <c r="F1047" s="104">
        <v>198.4</v>
      </c>
      <c r="G1047" s="104">
        <v>199</v>
      </c>
      <c r="H1047" s="106"/>
      <c r="I1047" s="106"/>
      <c r="J1047" s="107">
        <f t="shared" si="2087"/>
        <v>-5999.9999999999436</v>
      </c>
      <c r="K1047" s="108"/>
      <c r="L1047" s="108"/>
      <c r="M1047" s="108">
        <f t="shared" si="2088"/>
        <v>-0.59999999999999432</v>
      </c>
      <c r="N1047" s="109">
        <f t="shared" si="2089"/>
        <v>-5999.9999999999436</v>
      </c>
    </row>
    <row r="1048" spans="1:14" s="87" customFormat="1" ht="14.25" customHeight="1">
      <c r="A1048" s="103">
        <v>43395</v>
      </c>
      <c r="B1048" s="104" t="s">
        <v>0</v>
      </c>
      <c r="C1048" s="104" t="s">
        <v>51</v>
      </c>
      <c r="D1048" s="105">
        <v>100</v>
      </c>
      <c r="E1048" s="104" t="s">
        <v>1</v>
      </c>
      <c r="F1048" s="104">
        <v>31844</v>
      </c>
      <c r="G1048" s="104">
        <v>31910</v>
      </c>
      <c r="H1048" s="106"/>
      <c r="I1048" s="106"/>
      <c r="J1048" s="107">
        <f t="shared" ref="J1048:J1054" si="2090">(IF(E1048="SHORT",F1048-G1048,IF(E1048="LONG",G1048-F1048)))*D1048</f>
        <v>6600</v>
      </c>
      <c r="K1048" s="108"/>
      <c r="L1048" s="108"/>
      <c r="M1048" s="108">
        <f t="shared" ref="M1048:M1054" si="2091">(K1048+J1048+L1048)/D1048</f>
        <v>66</v>
      </c>
      <c r="N1048" s="109">
        <f t="shared" ref="N1048:N1054" si="2092">M1048*D1048</f>
        <v>6600</v>
      </c>
    </row>
    <row r="1049" spans="1:14" s="87" customFormat="1" ht="14.25" customHeight="1">
      <c r="A1049" s="103">
        <v>43395</v>
      </c>
      <c r="B1049" s="104" t="s">
        <v>4</v>
      </c>
      <c r="C1049" s="104" t="s">
        <v>51</v>
      </c>
      <c r="D1049" s="105">
        <v>30</v>
      </c>
      <c r="E1049" s="104" t="s">
        <v>1</v>
      </c>
      <c r="F1049" s="104">
        <v>38812</v>
      </c>
      <c r="G1049" s="104">
        <v>38712</v>
      </c>
      <c r="H1049" s="106"/>
      <c r="I1049" s="106"/>
      <c r="J1049" s="107">
        <f t="shared" si="2090"/>
        <v>-3000</v>
      </c>
      <c r="K1049" s="108"/>
      <c r="L1049" s="108"/>
      <c r="M1049" s="108">
        <f t="shared" si="2091"/>
        <v>-100</v>
      </c>
      <c r="N1049" s="109">
        <f t="shared" si="2092"/>
        <v>-3000</v>
      </c>
    </row>
    <row r="1050" spans="1:14" s="79" customFormat="1" ht="14.25" customHeight="1">
      <c r="A1050" s="103">
        <v>43395</v>
      </c>
      <c r="B1050" s="104" t="s">
        <v>31</v>
      </c>
      <c r="C1050" s="104" t="s">
        <v>53</v>
      </c>
      <c r="D1050" s="105">
        <v>200</v>
      </c>
      <c r="E1050" s="104" t="s">
        <v>2</v>
      </c>
      <c r="F1050" s="104">
        <v>5121</v>
      </c>
      <c r="G1050" s="104">
        <v>5096</v>
      </c>
      <c r="H1050" s="106">
        <v>5061</v>
      </c>
      <c r="I1050" s="106"/>
      <c r="J1050" s="107">
        <f t="shared" si="2090"/>
        <v>5000</v>
      </c>
      <c r="K1050" s="108">
        <f t="shared" ref="K1050:K1054" si="2093">(IF(E1050="SHORT",IF(H1050="",0,G1050-H1050),IF(E1050="LONG",IF(H1050="",0,H1050-G1050))))*D1050</f>
        <v>7000</v>
      </c>
      <c r="L1050" s="108"/>
      <c r="M1050" s="108">
        <f t="shared" si="2091"/>
        <v>60</v>
      </c>
      <c r="N1050" s="109">
        <f t="shared" si="2092"/>
        <v>12000</v>
      </c>
    </row>
    <row r="1051" spans="1:14" s="87" customFormat="1" ht="14.25" customHeight="1">
      <c r="A1051" s="103">
        <v>43395</v>
      </c>
      <c r="B1051" s="104" t="s">
        <v>32</v>
      </c>
      <c r="C1051" s="104" t="s">
        <v>53</v>
      </c>
      <c r="D1051" s="105">
        <v>2500</v>
      </c>
      <c r="E1051" s="104" t="s">
        <v>2</v>
      </c>
      <c r="F1051" s="104">
        <v>234.9</v>
      </c>
      <c r="G1051" s="104">
        <v>233.1</v>
      </c>
      <c r="H1051" s="106"/>
      <c r="I1051" s="106"/>
      <c r="J1051" s="107">
        <f t="shared" si="2090"/>
        <v>4500.0000000000282</v>
      </c>
      <c r="K1051" s="108"/>
      <c r="L1051" s="108"/>
      <c r="M1051" s="108">
        <f t="shared" si="2091"/>
        <v>1.8000000000000114</v>
      </c>
      <c r="N1051" s="109">
        <f t="shared" si="2092"/>
        <v>4500.0000000000282</v>
      </c>
    </row>
    <row r="1052" spans="1:14" s="87" customFormat="1" ht="14.25" customHeight="1">
      <c r="A1052" s="103">
        <v>43395</v>
      </c>
      <c r="B1052" s="104" t="s">
        <v>6</v>
      </c>
      <c r="C1052" s="104" t="s">
        <v>55</v>
      </c>
      <c r="D1052" s="105">
        <v>10000</v>
      </c>
      <c r="E1052" s="104" t="s">
        <v>1</v>
      </c>
      <c r="F1052" s="104">
        <v>147.6</v>
      </c>
      <c r="G1052" s="104">
        <v>147</v>
      </c>
      <c r="H1052" s="106"/>
      <c r="I1052" s="106"/>
      <c r="J1052" s="107">
        <f t="shared" si="2090"/>
        <v>-5999.9999999999436</v>
      </c>
      <c r="K1052" s="108"/>
      <c r="L1052" s="108"/>
      <c r="M1052" s="108">
        <f t="shared" si="2091"/>
        <v>-0.59999999999999432</v>
      </c>
      <c r="N1052" s="109">
        <f t="shared" si="2092"/>
        <v>-5999.9999999999436</v>
      </c>
    </row>
    <row r="1053" spans="1:14" s="79" customFormat="1" ht="14.25" customHeight="1">
      <c r="A1053" s="103">
        <v>43395</v>
      </c>
      <c r="B1053" s="104" t="s">
        <v>49</v>
      </c>
      <c r="C1053" s="104" t="s">
        <v>55</v>
      </c>
      <c r="D1053" s="105">
        <v>10000</v>
      </c>
      <c r="E1053" s="104" t="s">
        <v>1</v>
      </c>
      <c r="F1053" s="104">
        <v>148.30000000000001</v>
      </c>
      <c r="G1053" s="104">
        <v>148.85</v>
      </c>
      <c r="H1053" s="106"/>
      <c r="I1053" s="106"/>
      <c r="J1053" s="107">
        <f t="shared" si="2090"/>
        <v>5499.999999999829</v>
      </c>
      <c r="K1053" s="108"/>
      <c r="L1053" s="108"/>
      <c r="M1053" s="108">
        <f t="shared" si="2091"/>
        <v>0.54999999999998295</v>
      </c>
      <c r="N1053" s="109">
        <f t="shared" si="2092"/>
        <v>5499.999999999829</v>
      </c>
    </row>
    <row r="1054" spans="1:14" s="87" customFormat="1" ht="14.25" customHeight="1">
      <c r="A1054" s="123">
        <v>43395</v>
      </c>
      <c r="B1054" s="124" t="s">
        <v>5</v>
      </c>
      <c r="C1054" s="124" t="s">
        <v>55</v>
      </c>
      <c r="D1054" s="125">
        <v>10000</v>
      </c>
      <c r="E1054" s="124" t="s">
        <v>1</v>
      </c>
      <c r="F1054" s="124">
        <v>197.7</v>
      </c>
      <c r="G1054" s="124">
        <v>198.25</v>
      </c>
      <c r="H1054" s="126">
        <v>198.95</v>
      </c>
      <c r="I1054" s="126">
        <v>199.65</v>
      </c>
      <c r="J1054" s="127">
        <f t="shared" si="2090"/>
        <v>5500.0000000001137</v>
      </c>
      <c r="K1054" s="128">
        <f t="shared" si="2093"/>
        <v>6999.9999999998863</v>
      </c>
      <c r="L1054" s="128">
        <f t="shared" ref="L1054" si="2094">(IF(E1054="SHORT",IF(I1054="",0,H1054-I1054),IF(E1054="LONG",IF(I1054="",0,(I1054-H1054)))))*D1054</f>
        <v>7000.000000000171</v>
      </c>
      <c r="M1054" s="128">
        <f t="shared" si="2091"/>
        <v>1.9500000000000171</v>
      </c>
      <c r="N1054" s="129">
        <f t="shared" si="2092"/>
        <v>19500.000000000171</v>
      </c>
    </row>
    <row r="1055" spans="1:14" s="87" customFormat="1" ht="14.25" customHeight="1">
      <c r="A1055" s="103">
        <v>43392</v>
      </c>
      <c r="B1055" s="104" t="s">
        <v>49</v>
      </c>
      <c r="C1055" s="104" t="s">
        <v>55</v>
      </c>
      <c r="D1055" s="105">
        <v>10000</v>
      </c>
      <c r="E1055" s="104" t="s">
        <v>2</v>
      </c>
      <c r="F1055" s="104">
        <v>148.44999999999999</v>
      </c>
      <c r="G1055" s="104">
        <v>147.9</v>
      </c>
      <c r="H1055" s="106"/>
      <c r="I1055" s="106"/>
      <c r="J1055" s="107">
        <f t="shared" ref="J1055:J1059" si="2095">(IF(E1055="SHORT",F1055-G1055,IF(E1055="LONG",G1055-F1055)))*D1055</f>
        <v>5499.999999999829</v>
      </c>
      <c r="K1055" s="108"/>
      <c r="L1055" s="108"/>
      <c r="M1055" s="108">
        <f t="shared" ref="M1055:M1059" si="2096">(K1055+J1055+L1055)/D1055</f>
        <v>0.54999999999998295</v>
      </c>
      <c r="N1055" s="109">
        <f t="shared" ref="N1055:N1059" si="2097">M1055*D1055</f>
        <v>5499.999999999829</v>
      </c>
    </row>
    <row r="1056" spans="1:14" s="87" customFormat="1" ht="14.25" customHeight="1">
      <c r="A1056" s="123">
        <v>43392</v>
      </c>
      <c r="B1056" s="124" t="s">
        <v>5</v>
      </c>
      <c r="C1056" s="124" t="s">
        <v>55</v>
      </c>
      <c r="D1056" s="125">
        <v>10000</v>
      </c>
      <c r="E1056" s="124" t="s">
        <v>2</v>
      </c>
      <c r="F1056" s="124">
        <v>199.65</v>
      </c>
      <c r="G1056" s="124">
        <v>199.1</v>
      </c>
      <c r="H1056" s="126">
        <v>198.4</v>
      </c>
      <c r="I1056" s="126">
        <v>197.7</v>
      </c>
      <c r="J1056" s="127">
        <f t="shared" si="2095"/>
        <v>5500.0000000001137</v>
      </c>
      <c r="K1056" s="128">
        <f t="shared" ref="K1056" si="2098">(IF(E1056="SHORT",IF(H1056="",0,G1056-H1056),IF(E1056="LONG",IF(H1056="",0,H1056-G1056))))*D1056</f>
        <v>6999.9999999998863</v>
      </c>
      <c r="L1056" s="128">
        <f t="shared" ref="L1056" si="2099">(IF(E1056="SHORT",IF(I1056="",0,H1056-I1056),IF(E1056="LONG",IF(I1056="",0,(I1056-H1056)))))*D1056</f>
        <v>7000.000000000171</v>
      </c>
      <c r="M1056" s="128">
        <f t="shared" si="2096"/>
        <v>1.9500000000000171</v>
      </c>
      <c r="N1056" s="129">
        <f t="shared" si="2097"/>
        <v>19500.000000000171</v>
      </c>
    </row>
    <row r="1057" spans="1:14" s="87" customFormat="1" ht="14.25" customHeight="1">
      <c r="A1057" s="103">
        <v>43392</v>
      </c>
      <c r="B1057" s="104" t="s">
        <v>32</v>
      </c>
      <c r="C1057" s="104" t="s">
        <v>53</v>
      </c>
      <c r="D1057" s="105">
        <v>2500</v>
      </c>
      <c r="E1057" s="104" t="s">
        <v>2</v>
      </c>
      <c r="F1057" s="104">
        <v>232.9</v>
      </c>
      <c r="G1057" s="104">
        <v>234.4</v>
      </c>
      <c r="H1057" s="106"/>
      <c r="I1057" s="106"/>
      <c r="J1057" s="107">
        <f t="shared" si="2095"/>
        <v>-3750</v>
      </c>
      <c r="K1057" s="108"/>
      <c r="L1057" s="108"/>
      <c r="M1057" s="108">
        <f t="shared" si="2096"/>
        <v>-1.5</v>
      </c>
      <c r="N1057" s="109">
        <f t="shared" si="2097"/>
        <v>-3750</v>
      </c>
    </row>
    <row r="1058" spans="1:14" s="87" customFormat="1" ht="14.25" customHeight="1">
      <c r="A1058" s="103">
        <v>43392</v>
      </c>
      <c r="B1058" s="104" t="s">
        <v>4</v>
      </c>
      <c r="C1058" s="104" t="s">
        <v>51</v>
      </c>
      <c r="D1058" s="105">
        <v>30</v>
      </c>
      <c r="E1058" s="104" t="s">
        <v>2</v>
      </c>
      <c r="F1058" s="104">
        <v>38783</v>
      </c>
      <c r="G1058" s="104">
        <v>38893</v>
      </c>
      <c r="H1058" s="106"/>
      <c r="I1058" s="106"/>
      <c r="J1058" s="107">
        <f t="shared" si="2095"/>
        <v>-3300</v>
      </c>
      <c r="K1058" s="108"/>
      <c r="L1058" s="108"/>
      <c r="M1058" s="108">
        <f t="shared" si="2096"/>
        <v>-110</v>
      </c>
      <c r="N1058" s="109">
        <f t="shared" si="2097"/>
        <v>-3300</v>
      </c>
    </row>
    <row r="1059" spans="1:14" s="87" customFormat="1" ht="14.25" customHeight="1">
      <c r="A1059" s="103">
        <v>43392</v>
      </c>
      <c r="B1059" s="104" t="s">
        <v>0</v>
      </c>
      <c r="C1059" s="104" t="s">
        <v>51</v>
      </c>
      <c r="D1059" s="105">
        <v>100</v>
      </c>
      <c r="E1059" s="104" t="s">
        <v>2</v>
      </c>
      <c r="F1059" s="104">
        <v>31949</v>
      </c>
      <c r="G1059" s="104">
        <v>31884</v>
      </c>
      <c r="H1059" s="106"/>
      <c r="I1059" s="106"/>
      <c r="J1059" s="107">
        <f t="shared" si="2095"/>
        <v>6500</v>
      </c>
      <c r="K1059" s="108"/>
      <c r="L1059" s="108"/>
      <c r="M1059" s="108">
        <f t="shared" si="2096"/>
        <v>65</v>
      </c>
      <c r="N1059" s="109">
        <f t="shared" si="2097"/>
        <v>6500</v>
      </c>
    </row>
    <row r="1060" spans="1:14" s="87" customFormat="1" ht="14.25" customHeight="1">
      <c r="A1060" s="123">
        <v>43390</v>
      </c>
      <c r="B1060" s="124" t="s">
        <v>31</v>
      </c>
      <c r="C1060" s="124" t="s">
        <v>53</v>
      </c>
      <c r="D1060" s="125">
        <v>200</v>
      </c>
      <c r="E1060" s="124" t="s">
        <v>2</v>
      </c>
      <c r="F1060" s="124">
        <v>5268</v>
      </c>
      <c r="G1060" s="124">
        <v>5243</v>
      </c>
      <c r="H1060" s="126">
        <v>5208</v>
      </c>
      <c r="I1060" s="126">
        <v>5173</v>
      </c>
      <c r="J1060" s="127">
        <f t="shared" ref="J1060" si="2100">(IF(E1060="SHORT",F1060-G1060,IF(E1060="LONG",G1060-F1060)))*D1060</f>
        <v>5000</v>
      </c>
      <c r="K1060" s="128">
        <f t="shared" ref="K1060" si="2101">(IF(E1060="SHORT",IF(H1060="",0,G1060-H1060),IF(E1060="LONG",IF(H1060="",0,H1060-G1060))))*D1060</f>
        <v>7000</v>
      </c>
      <c r="L1060" s="128">
        <f t="shared" ref="L1060" si="2102">(IF(E1060="SHORT",IF(I1060="",0,H1060-I1060),IF(E1060="LONG",IF(I1060="",0,(I1060-H1060)))))*D1060</f>
        <v>7000</v>
      </c>
      <c r="M1060" s="128">
        <f t="shared" ref="M1060" si="2103">(K1060+J1060+L1060)/D1060</f>
        <v>95</v>
      </c>
      <c r="N1060" s="129">
        <f t="shared" ref="N1060" si="2104">M1060*D1060</f>
        <v>19000</v>
      </c>
    </row>
    <row r="1061" spans="1:14" s="87" customFormat="1" ht="14.25" customHeight="1">
      <c r="A1061" s="103">
        <v>43390</v>
      </c>
      <c r="B1061" s="104" t="s">
        <v>0</v>
      </c>
      <c r="C1061" s="104" t="s">
        <v>51</v>
      </c>
      <c r="D1061" s="105">
        <v>100</v>
      </c>
      <c r="E1061" s="104" t="s">
        <v>1</v>
      </c>
      <c r="F1061" s="104">
        <v>31970</v>
      </c>
      <c r="G1061" s="104">
        <v>31895</v>
      </c>
      <c r="H1061" s="106"/>
      <c r="I1061" s="106"/>
      <c r="J1061" s="107">
        <f t="shared" ref="J1061:J1065" si="2105">(IF(E1061="SHORT",F1061-G1061,IF(E1061="LONG",G1061-F1061)))*D1061</f>
        <v>-7500</v>
      </c>
      <c r="K1061" s="108"/>
      <c r="L1061" s="108"/>
      <c r="M1061" s="108">
        <f t="shared" ref="M1061:M1065" si="2106">(K1061+J1061+L1061)/D1061</f>
        <v>-75</v>
      </c>
      <c r="N1061" s="109">
        <f t="shared" ref="N1061:N1065" si="2107">M1061*D1061</f>
        <v>-7500</v>
      </c>
    </row>
    <row r="1062" spans="1:14" s="87" customFormat="1" ht="14.25" customHeight="1">
      <c r="A1062" s="103">
        <v>43390</v>
      </c>
      <c r="B1062" s="104" t="s">
        <v>4</v>
      </c>
      <c r="C1062" s="104" t="s">
        <v>51</v>
      </c>
      <c r="D1062" s="105">
        <v>30</v>
      </c>
      <c r="E1062" s="104" t="s">
        <v>1</v>
      </c>
      <c r="F1062" s="104">
        <v>38809</v>
      </c>
      <c r="G1062" s="104">
        <v>38919</v>
      </c>
      <c r="H1062" s="106">
        <v>39059</v>
      </c>
      <c r="I1062" s="106"/>
      <c r="J1062" s="107">
        <f t="shared" si="2105"/>
        <v>3300</v>
      </c>
      <c r="K1062" s="108">
        <f t="shared" ref="K1062:K1063" si="2108">(IF(E1062="SHORT",IF(H1062="",0,G1062-H1062),IF(E1062="LONG",IF(H1062="",0,H1062-G1062))))*D1062</f>
        <v>4200</v>
      </c>
      <c r="L1062" s="108"/>
      <c r="M1062" s="108">
        <f t="shared" si="2106"/>
        <v>250</v>
      </c>
      <c r="N1062" s="109">
        <f t="shared" si="2107"/>
        <v>7500</v>
      </c>
    </row>
    <row r="1063" spans="1:14" s="87" customFormat="1" ht="14.25" customHeight="1">
      <c r="A1063" s="123">
        <v>43390</v>
      </c>
      <c r="B1063" s="124" t="s">
        <v>5</v>
      </c>
      <c r="C1063" s="124" t="s">
        <v>55</v>
      </c>
      <c r="D1063" s="125">
        <v>10000</v>
      </c>
      <c r="E1063" s="124" t="s">
        <v>1</v>
      </c>
      <c r="F1063" s="124">
        <v>194.8</v>
      </c>
      <c r="G1063" s="124">
        <v>195.35</v>
      </c>
      <c r="H1063" s="126">
        <v>196.05</v>
      </c>
      <c r="I1063" s="126">
        <v>196.75</v>
      </c>
      <c r="J1063" s="127">
        <f t="shared" si="2105"/>
        <v>5499.999999999829</v>
      </c>
      <c r="K1063" s="128">
        <f t="shared" si="2108"/>
        <v>7000.000000000171</v>
      </c>
      <c r="L1063" s="128">
        <f t="shared" ref="L1063" si="2109">(IF(E1063="SHORT",IF(I1063="",0,H1063-I1063),IF(E1063="LONG",IF(I1063="",0,(I1063-H1063)))))*D1063</f>
        <v>6999.9999999998863</v>
      </c>
      <c r="M1063" s="128">
        <f t="shared" si="2106"/>
        <v>1.9499999999999886</v>
      </c>
      <c r="N1063" s="129">
        <f t="shared" si="2107"/>
        <v>19499.999999999887</v>
      </c>
    </row>
    <row r="1064" spans="1:14" s="87" customFormat="1" ht="14.25" customHeight="1">
      <c r="A1064" s="103">
        <v>43390</v>
      </c>
      <c r="B1064" s="104" t="s">
        <v>48</v>
      </c>
      <c r="C1064" s="104" t="s">
        <v>55</v>
      </c>
      <c r="D1064" s="105">
        <v>500</v>
      </c>
      <c r="E1064" s="104" t="s">
        <v>1</v>
      </c>
      <c r="F1064" s="104">
        <v>918.7</v>
      </c>
      <c r="G1064" s="104">
        <v>911.2</v>
      </c>
      <c r="H1064" s="106"/>
      <c r="I1064" s="106"/>
      <c r="J1064" s="107">
        <f>(IF(E1064="SHORT",F1064-G1064,IF(E1064="LONG",G1064-F1064)))*D1064</f>
        <v>-3750</v>
      </c>
      <c r="K1064" s="108"/>
      <c r="L1064" s="108"/>
      <c r="M1064" s="108">
        <f t="shared" si="2106"/>
        <v>-7.5</v>
      </c>
      <c r="N1064" s="109">
        <f t="shared" si="2107"/>
        <v>-3750</v>
      </c>
    </row>
    <row r="1065" spans="1:14" s="87" customFormat="1" ht="14.25" customHeight="1">
      <c r="A1065" s="103">
        <v>43390</v>
      </c>
      <c r="B1065" s="104" t="s">
        <v>58</v>
      </c>
      <c r="C1065" s="104" t="s">
        <v>59</v>
      </c>
      <c r="D1065" s="105">
        <v>720</v>
      </c>
      <c r="E1065" s="104" t="s">
        <v>1</v>
      </c>
      <c r="F1065" s="104">
        <v>1714.6</v>
      </c>
      <c r="G1065" s="104">
        <v>1724.5</v>
      </c>
      <c r="H1065" s="106"/>
      <c r="I1065" s="106"/>
      <c r="J1065" s="107">
        <f t="shared" si="2105"/>
        <v>7128.0000000000655</v>
      </c>
      <c r="K1065" s="108"/>
      <c r="L1065" s="108"/>
      <c r="M1065" s="108">
        <f t="shared" si="2106"/>
        <v>9.9000000000000909</v>
      </c>
      <c r="N1065" s="109">
        <f t="shared" si="2107"/>
        <v>7128.0000000000655</v>
      </c>
    </row>
    <row r="1066" spans="1:14" s="87" customFormat="1" ht="14.25" customHeight="1">
      <c r="A1066" s="103">
        <v>43389</v>
      </c>
      <c r="B1066" s="104" t="s">
        <v>58</v>
      </c>
      <c r="C1066" s="104" t="s">
        <v>59</v>
      </c>
      <c r="D1066" s="105">
        <v>720</v>
      </c>
      <c r="E1066" s="104" t="s">
        <v>2</v>
      </c>
      <c r="F1066" s="104">
        <v>1714</v>
      </c>
      <c r="G1066" s="104">
        <v>1704.5</v>
      </c>
      <c r="H1066" s="106"/>
      <c r="I1066" s="106"/>
      <c r="J1066" s="107">
        <f t="shared" ref="J1066:J1067" si="2110">(IF(E1066="SHORT",F1066-G1066,IF(E1066="LONG",G1066-F1066)))*D1066</f>
        <v>6840</v>
      </c>
      <c r="K1066" s="108"/>
      <c r="L1066" s="108"/>
      <c r="M1066" s="108">
        <f t="shared" ref="M1066:M1067" si="2111">(K1066+J1066+L1066)/D1066</f>
        <v>9.5</v>
      </c>
      <c r="N1066" s="109">
        <f t="shared" ref="N1066:N1067" si="2112">M1066*D1066</f>
        <v>6840</v>
      </c>
    </row>
    <row r="1067" spans="1:14" s="87" customFormat="1" ht="14.25" customHeight="1">
      <c r="A1067" s="103">
        <v>43389</v>
      </c>
      <c r="B1067" s="104" t="s">
        <v>32</v>
      </c>
      <c r="C1067" s="104" t="s">
        <v>53</v>
      </c>
      <c r="D1067" s="105">
        <v>2500</v>
      </c>
      <c r="E1067" s="104" t="s">
        <v>2</v>
      </c>
      <c r="F1067" s="104">
        <v>238.4</v>
      </c>
      <c r="G1067" s="104">
        <v>236.9</v>
      </c>
      <c r="H1067" s="106"/>
      <c r="I1067" s="106"/>
      <c r="J1067" s="107">
        <f t="shared" si="2110"/>
        <v>3750</v>
      </c>
      <c r="K1067" s="108"/>
      <c r="L1067" s="108"/>
      <c r="M1067" s="108">
        <f t="shared" si="2111"/>
        <v>1.5</v>
      </c>
      <c r="N1067" s="109">
        <f t="shared" si="2112"/>
        <v>3750</v>
      </c>
    </row>
    <row r="1068" spans="1:14" s="87" customFormat="1" ht="14.25" customHeight="1">
      <c r="A1068" s="103">
        <v>43389</v>
      </c>
      <c r="B1068" s="104" t="s">
        <v>31</v>
      </c>
      <c r="C1068" s="104" t="s">
        <v>53</v>
      </c>
      <c r="D1068" s="105">
        <v>200</v>
      </c>
      <c r="E1068" s="104" t="s">
        <v>2</v>
      </c>
      <c r="F1068" s="104">
        <v>5256</v>
      </c>
      <c r="G1068" s="104">
        <v>5231</v>
      </c>
      <c r="H1068" s="106"/>
      <c r="I1068" s="106"/>
      <c r="J1068" s="107">
        <f t="shared" ref="J1068:J1072" si="2113">(IF(E1068="SHORT",F1068-G1068,IF(E1068="LONG",G1068-F1068)))*D1068</f>
        <v>5000</v>
      </c>
      <c r="K1068" s="108"/>
      <c r="L1068" s="108"/>
      <c r="M1068" s="108">
        <f t="shared" ref="M1068:M1072" si="2114">(K1068+J1068+L1068)/D1068</f>
        <v>25</v>
      </c>
      <c r="N1068" s="109">
        <f t="shared" ref="N1068:N1072" si="2115">M1068*D1068</f>
        <v>5000</v>
      </c>
    </row>
    <row r="1069" spans="1:14" s="87" customFormat="1" ht="14.25" customHeight="1">
      <c r="A1069" s="103">
        <v>43389</v>
      </c>
      <c r="B1069" s="104" t="s">
        <v>6</v>
      </c>
      <c r="C1069" s="104" t="s">
        <v>55</v>
      </c>
      <c r="D1069" s="105">
        <v>10000</v>
      </c>
      <c r="E1069" s="104" t="s">
        <v>1</v>
      </c>
      <c r="F1069" s="104">
        <v>154.05000000000001</v>
      </c>
      <c r="G1069" s="104">
        <v>154.55000000000001</v>
      </c>
      <c r="H1069" s="106"/>
      <c r="I1069" s="106"/>
      <c r="J1069" s="107">
        <f t="shared" si="2113"/>
        <v>5000</v>
      </c>
      <c r="K1069" s="108"/>
      <c r="L1069" s="108"/>
      <c r="M1069" s="108">
        <f t="shared" si="2114"/>
        <v>0.5</v>
      </c>
      <c r="N1069" s="109">
        <f t="shared" si="2115"/>
        <v>5000</v>
      </c>
    </row>
    <row r="1070" spans="1:14" s="87" customFormat="1" ht="14.25" customHeight="1">
      <c r="A1070" s="103">
        <v>43389</v>
      </c>
      <c r="B1070" s="104" t="s">
        <v>5</v>
      </c>
      <c r="C1070" s="104" t="s">
        <v>55</v>
      </c>
      <c r="D1070" s="105">
        <v>10000</v>
      </c>
      <c r="E1070" s="104" t="s">
        <v>1</v>
      </c>
      <c r="F1070" s="104">
        <v>194.05</v>
      </c>
      <c r="G1070" s="104">
        <v>194.6</v>
      </c>
      <c r="H1070" s="106"/>
      <c r="I1070" s="106"/>
      <c r="J1070" s="107">
        <f t="shared" si="2113"/>
        <v>5499.999999999829</v>
      </c>
      <c r="K1070" s="108"/>
      <c r="L1070" s="108"/>
      <c r="M1070" s="108">
        <f t="shared" si="2114"/>
        <v>0.54999999999998295</v>
      </c>
      <c r="N1070" s="109">
        <f t="shared" si="2115"/>
        <v>5499.999999999829</v>
      </c>
    </row>
    <row r="1071" spans="1:14" s="79" customFormat="1" ht="14.25" customHeight="1">
      <c r="A1071" s="103">
        <v>43389</v>
      </c>
      <c r="B1071" s="104" t="s">
        <v>49</v>
      </c>
      <c r="C1071" s="104" t="s">
        <v>55</v>
      </c>
      <c r="D1071" s="105">
        <v>10000</v>
      </c>
      <c r="E1071" s="104" t="s">
        <v>1</v>
      </c>
      <c r="F1071" s="104">
        <v>150.80000000000001</v>
      </c>
      <c r="G1071" s="104">
        <v>150.19999999999999</v>
      </c>
      <c r="H1071" s="106"/>
      <c r="I1071" s="106"/>
      <c r="J1071" s="107">
        <f t="shared" si="2113"/>
        <v>-6000.0000000002274</v>
      </c>
      <c r="K1071" s="108"/>
      <c r="L1071" s="108"/>
      <c r="M1071" s="108">
        <f t="shared" si="2114"/>
        <v>-0.60000000000002274</v>
      </c>
      <c r="N1071" s="109">
        <f t="shared" si="2115"/>
        <v>-6000.0000000002274</v>
      </c>
    </row>
    <row r="1072" spans="1:14" s="87" customFormat="1" ht="14.25" customHeight="1">
      <c r="A1072" s="103">
        <v>43389</v>
      </c>
      <c r="B1072" s="104" t="s">
        <v>0</v>
      </c>
      <c r="C1072" s="104" t="s">
        <v>51</v>
      </c>
      <c r="D1072" s="105">
        <v>100</v>
      </c>
      <c r="E1072" s="104" t="s">
        <v>2</v>
      </c>
      <c r="F1072" s="104">
        <v>32046</v>
      </c>
      <c r="G1072" s="104">
        <v>31981</v>
      </c>
      <c r="H1072" s="106">
        <v>31896</v>
      </c>
      <c r="I1072" s="106"/>
      <c r="J1072" s="107">
        <f t="shared" si="2113"/>
        <v>6500</v>
      </c>
      <c r="K1072" s="108">
        <f t="shared" ref="K1072" si="2116">(IF(E1072="SHORT",IF(H1072="",0,G1072-H1072),IF(E1072="LONG",IF(H1072="",0,H1072-G1072))))*D1072</f>
        <v>8500</v>
      </c>
      <c r="L1072" s="108"/>
      <c r="M1072" s="108">
        <f t="shared" si="2114"/>
        <v>150</v>
      </c>
      <c r="N1072" s="109">
        <f t="shared" si="2115"/>
        <v>15000</v>
      </c>
    </row>
    <row r="1073" spans="1:14" s="87" customFormat="1" ht="14.25" customHeight="1">
      <c r="A1073" s="103">
        <v>43389</v>
      </c>
      <c r="B1073" s="104" t="s">
        <v>4</v>
      </c>
      <c r="C1073" s="104" t="s">
        <v>51</v>
      </c>
      <c r="D1073" s="105">
        <v>30</v>
      </c>
      <c r="E1073" s="104" t="s">
        <v>1</v>
      </c>
      <c r="F1073" s="104">
        <v>39171</v>
      </c>
      <c r="G1073" s="104">
        <v>39291</v>
      </c>
      <c r="H1073" s="106"/>
      <c r="I1073" s="106"/>
      <c r="J1073" s="107">
        <f t="shared" ref="J1073" si="2117">(IF(E1073="SHORT",F1073-G1073,IF(E1073="LONG",G1073-F1073)))*D1073</f>
        <v>3600</v>
      </c>
      <c r="K1073" s="108"/>
      <c r="L1073" s="108"/>
      <c r="M1073" s="108">
        <f t="shared" ref="M1073" si="2118">(K1073+J1073+L1073)/D1073</f>
        <v>120</v>
      </c>
      <c r="N1073" s="109">
        <f t="shared" ref="N1073" si="2119">M1073*D1073</f>
        <v>3600</v>
      </c>
    </row>
    <row r="1074" spans="1:14" s="87" customFormat="1" ht="14.25" customHeight="1">
      <c r="A1074" s="103">
        <v>43388</v>
      </c>
      <c r="B1074" s="104" t="s">
        <v>32</v>
      </c>
      <c r="C1074" s="104" t="s">
        <v>53</v>
      </c>
      <c r="D1074" s="105">
        <v>2500</v>
      </c>
      <c r="E1074" s="104" t="s">
        <v>1</v>
      </c>
      <c r="F1074" s="104">
        <v>239.7</v>
      </c>
      <c r="G1074" s="104">
        <v>241.45</v>
      </c>
      <c r="H1074" s="106"/>
      <c r="I1074" s="106"/>
      <c r="J1074" s="107">
        <f t="shared" ref="J1074:J1079" si="2120">(IF(E1074="SHORT",F1074-G1074,IF(E1074="LONG",G1074-F1074)))*D1074</f>
        <v>4375</v>
      </c>
      <c r="K1074" s="108"/>
      <c r="L1074" s="108"/>
      <c r="M1074" s="108">
        <f t="shared" ref="M1074:M1079" si="2121">(K1074+J1074+L1074)/D1074</f>
        <v>1.75</v>
      </c>
      <c r="N1074" s="109">
        <f t="shared" ref="N1074:N1079" si="2122">M1074*D1074</f>
        <v>4375</v>
      </c>
    </row>
    <row r="1075" spans="1:14" s="79" customFormat="1" ht="14.25" customHeight="1">
      <c r="A1075" s="103">
        <v>43388</v>
      </c>
      <c r="B1075" s="104" t="s">
        <v>31</v>
      </c>
      <c r="C1075" s="104" t="s">
        <v>53</v>
      </c>
      <c r="D1075" s="105">
        <v>200</v>
      </c>
      <c r="E1075" s="104" t="s">
        <v>1</v>
      </c>
      <c r="F1075" s="104">
        <v>5306</v>
      </c>
      <c r="G1075" s="104">
        <v>5276</v>
      </c>
      <c r="H1075" s="106"/>
      <c r="I1075" s="106"/>
      <c r="J1075" s="107">
        <f t="shared" si="2120"/>
        <v>-6000</v>
      </c>
      <c r="K1075" s="108"/>
      <c r="L1075" s="108"/>
      <c r="M1075" s="108">
        <f t="shared" si="2121"/>
        <v>-30</v>
      </c>
      <c r="N1075" s="109">
        <f t="shared" si="2122"/>
        <v>-6000</v>
      </c>
    </row>
    <row r="1076" spans="1:14" s="79" customFormat="1" ht="14.25" customHeight="1">
      <c r="A1076" s="103">
        <v>43388</v>
      </c>
      <c r="B1076" s="104" t="s">
        <v>4</v>
      </c>
      <c r="C1076" s="104" t="s">
        <v>51</v>
      </c>
      <c r="D1076" s="105">
        <v>30</v>
      </c>
      <c r="E1076" s="104" t="s">
        <v>1</v>
      </c>
      <c r="F1076" s="104">
        <v>39379</v>
      </c>
      <c r="G1076" s="104">
        <v>39254</v>
      </c>
      <c r="H1076" s="106"/>
      <c r="I1076" s="106"/>
      <c r="J1076" s="107">
        <f t="shared" si="2120"/>
        <v>-3750</v>
      </c>
      <c r="K1076" s="108"/>
      <c r="L1076" s="108"/>
      <c r="M1076" s="108">
        <f t="shared" si="2121"/>
        <v>-125</v>
      </c>
      <c r="N1076" s="109">
        <f t="shared" si="2122"/>
        <v>-3750</v>
      </c>
    </row>
    <row r="1077" spans="1:14" s="87" customFormat="1" ht="14.25" customHeight="1">
      <c r="A1077" s="103">
        <v>43388</v>
      </c>
      <c r="B1077" s="104" t="s">
        <v>3</v>
      </c>
      <c r="C1077" s="104" t="s">
        <v>55</v>
      </c>
      <c r="D1077" s="105">
        <v>2000</v>
      </c>
      <c r="E1077" s="104" t="s">
        <v>2</v>
      </c>
      <c r="F1077" s="104">
        <v>460</v>
      </c>
      <c r="G1077" s="104">
        <v>457.2</v>
      </c>
      <c r="H1077" s="106"/>
      <c r="I1077" s="106"/>
      <c r="J1077" s="107">
        <f t="shared" si="2120"/>
        <v>5600.0000000000227</v>
      </c>
      <c r="K1077" s="108"/>
      <c r="L1077" s="108"/>
      <c r="M1077" s="108">
        <f t="shared" si="2121"/>
        <v>2.8000000000000114</v>
      </c>
      <c r="N1077" s="109">
        <f t="shared" si="2122"/>
        <v>5600.0000000000227</v>
      </c>
    </row>
    <row r="1078" spans="1:14" s="79" customFormat="1" ht="14.25" customHeight="1">
      <c r="A1078" s="103">
        <v>43388</v>
      </c>
      <c r="B1078" s="104" t="s">
        <v>49</v>
      </c>
      <c r="C1078" s="104" t="s">
        <v>55</v>
      </c>
      <c r="D1078" s="105">
        <v>10000</v>
      </c>
      <c r="E1078" s="104" t="s">
        <v>2</v>
      </c>
      <c r="F1078" s="104">
        <v>150.5</v>
      </c>
      <c r="G1078" s="104">
        <v>149.94999999999999</v>
      </c>
      <c r="H1078" s="106"/>
      <c r="I1078" s="106"/>
      <c r="J1078" s="107">
        <f t="shared" si="2120"/>
        <v>5500.0000000001137</v>
      </c>
      <c r="K1078" s="108"/>
      <c r="L1078" s="108"/>
      <c r="M1078" s="108">
        <f t="shared" si="2121"/>
        <v>0.55000000000001137</v>
      </c>
      <c r="N1078" s="109">
        <f t="shared" si="2122"/>
        <v>5500.0000000001137</v>
      </c>
    </row>
    <row r="1079" spans="1:14" s="79" customFormat="1" ht="14.25" customHeight="1">
      <c r="A1079" s="103">
        <v>43388</v>
      </c>
      <c r="B1079" s="104" t="s">
        <v>48</v>
      </c>
      <c r="C1079" s="104" t="s">
        <v>55</v>
      </c>
      <c r="D1079" s="105">
        <v>500</v>
      </c>
      <c r="E1079" s="104" t="s">
        <v>2</v>
      </c>
      <c r="F1079" s="104">
        <v>935.2</v>
      </c>
      <c r="G1079" s="104">
        <v>929.45</v>
      </c>
      <c r="H1079" s="106"/>
      <c r="I1079" s="106"/>
      <c r="J1079" s="107">
        <f t="shared" si="2120"/>
        <v>2875</v>
      </c>
      <c r="K1079" s="108"/>
      <c r="L1079" s="108"/>
      <c r="M1079" s="108">
        <f t="shared" si="2121"/>
        <v>5.75</v>
      </c>
      <c r="N1079" s="109">
        <f t="shared" si="2122"/>
        <v>2875</v>
      </c>
    </row>
    <row r="1080" spans="1:14" s="79" customFormat="1" ht="14.25" customHeight="1">
      <c r="A1080" s="103">
        <v>43385</v>
      </c>
      <c r="B1080" s="104" t="s">
        <v>0</v>
      </c>
      <c r="C1080" s="104" t="s">
        <v>51</v>
      </c>
      <c r="D1080" s="105">
        <v>100</v>
      </c>
      <c r="E1080" s="104" t="s">
        <v>2</v>
      </c>
      <c r="F1080" s="104">
        <v>31852</v>
      </c>
      <c r="G1080" s="104">
        <v>31762</v>
      </c>
      <c r="H1080" s="106"/>
      <c r="I1080" s="106"/>
      <c r="J1080" s="107">
        <f t="shared" ref="J1080" si="2123">(IF(E1080="SHORT",F1080-G1080,IF(E1080="LONG",G1080-F1080)))*D1080</f>
        <v>9000</v>
      </c>
      <c r="K1080" s="108"/>
      <c r="L1080" s="108"/>
      <c r="M1080" s="108">
        <f t="shared" ref="M1080" si="2124">(K1080+J1080+L1080)/D1080</f>
        <v>90</v>
      </c>
      <c r="N1080" s="109">
        <f t="shared" ref="N1080" si="2125">M1080*D1080</f>
        <v>9000</v>
      </c>
    </row>
    <row r="1081" spans="1:14" s="87" customFormat="1" ht="14.25" customHeight="1">
      <c r="A1081" s="123">
        <v>43385</v>
      </c>
      <c r="B1081" s="124" t="s">
        <v>5</v>
      </c>
      <c r="C1081" s="124" t="s">
        <v>55</v>
      </c>
      <c r="D1081" s="125">
        <v>10000</v>
      </c>
      <c r="E1081" s="124" t="s">
        <v>1</v>
      </c>
      <c r="F1081" s="124">
        <v>197</v>
      </c>
      <c r="G1081" s="124">
        <v>197.55</v>
      </c>
      <c r="H1081" s="126">
        <v>198.25</v>
      </c>
      <c r="I1081" s="126">
        <v>198.95</v>
      </c>
      <c r="J1081" s="127">
        <f t="shared" ref="J1081:J1084" si="2126">(IF(E1081="SHORT",F1081-G1081,IF(E1081="LONG",G1081-F1081)))*D1081</f>
        <v>5500.0000000001137</v>
      </c>
      <c r="K1081" s="128">
        <f t="shared" ref="K1081" si="2127">(IF(E1081="SHORT",IF(H1081="",0,G1081-H1081),IF(E1081="LONG",IF(H1081="",0,H1081-G1081))))*D1081</f>
        <v>6999.9999999998863</v>
      </c>
      <c r="L1081" s="128">
        <f t="shared" ref="L1081" si="2128">(IF(E1081="SHORT",IF(I1081="",0,H1081-I1081),IF(E1081="LONG",IF(I1081="",0,(I1081-H1081)))))*D1081</f>
        <v>6999.9999999998863</v>
      </c>
      <c r="M1081" s="128">
        <f t="shared" ref="M1081:M1084" si="2129">(K1081+J1081+L1081)/D1081</f>
        <v>1.9499999999999886</v>
      </c>
      <c r="N1081" s="129">
        <f t="shared" ref="N1081:N1084" si="2130">M1081*D1081</f>
        <v>19499.999999999887</v>
      </c>
    </row>
    <row r="1082" spans="1:14" s="87" customFormat="1" ht="14.25" customHeight="1">
      <c r="A1082" s="103">
        <v>43385</v>
      </c>
      <c r="B1082" s="104" t="s">
        <v>4</v>
      </c>
      <c r="C1082" s="104" t="s">
        <v>51</v>
      </c>
      <c r="D1082" s="105">
        <v>30</v>
      </c>
      <c r="E1082" s="104" t="s">
        <v>1</v>
      </c>
      <c r="F1082" s="104">
        <v>38890</v>
      </c>
      <c r="G1082" s="104">
        <v>38990</v>
      </c>
      <c r="H1082" s="106"/>
      <c r="I1082" s="106"/>
      <c r="J1082" s="107">
        <f t="shared" si="2126"/>
        <v>3000</v>
      </c>
      <c r="K1082" s="108"/>
      <c r="L1082" s="108"/>
      <c r="M1082" s="108">
        <f t="shared" si="2129"/>
        <v>100</v>
      </c>
      <c r="N1082" s="109">
        <f t="shared" si="2130"/>
        <v>3000</v>
      </c>
    </row>
    <row r="1083" spans="1:14" s="87" customFormat="1" ht="14.25" customHeight="1">
      <c r="A1083" s="103">
        <v>43385</v>
      </c>
      <c r="B1083" s="104" t="s">
        <v>31</v>
      </c>
      <c r="C1083" s="104" t="s">
        <v>53</v>
      </c>
      <c r="D1083" s="105">
        <v>200</v>
      </c>
      <c r="E1083" s="104" t="s">
        <v>2</v>
      </c>
      <c r="F1083" s="104">
        <v>5267</v>
      </c>
      <c r="G1083" s="104">
        <v>5297</v>
      </c>
      <c r="H1083" s="106"/>
      <c r="I1083" s="106"/>
      <c r="J1083" s="107">
        <f t="shared" si="2126"/>
        <v>-6000</v>
      </c>
      <c r="K1083" s="108"/>
      <c r="L1083" s="108"/>
      <c r="M1083" s="108">
        <f t="shared" si="2129"/>
        <v>-30</v>
      </c>
      <c r="N1083" s="109">
        <f t="shared" si="2130"/>
        <v>-6000</v>
      </c>
    </row>
    <row r="1084" spans="1:14" s="87" customFormat="1" ht="14.25" customHeight="1">
      <c r="A1084" s="103">
        <v>43385</v>
      </c>
      <c r="B1084" s="104" t="s">
        <v>32</v>
      </c>
      <c r="C1084" s="104" t="s">
        <v>53</v>
      </c>
      <c r="D1084" s="105">
        <v>2500</v>
      </c>
      <c r="E1084" s="104" t="s">
        <v>1</v>
      </c>
      <c r="F1084" s="104">
        <v>240.3</v>
      </c>
      <c r="G1084" s="104">
        <v>238.8</v>
      </c>
      <c r="H1084" s="106"/>
      <c r="I1084" s="106"/>
      <c r="J1084" s="107">
        <f t="shared" si="2126"/>
        <v>-3750</v>
      </c>
      <c r="K1084" s="108"/>
      <c r="L1084" s="108"/>
      <c r="M1084" s="108">
        <f t="shared" si="2129"/>
        <v>-1.5</v>
      </c>
      <c r="N1084" s="109">
        <f t="shared" si="2130"/>
        <v>-3750</v>
      </c>
    </row>
    <row r="1085" spans="1:14" s="79" customFormat="1" ht="14.25" customHeight="1">
      <c r="A1085" s="123">
        <v>43384</v>
      </c>
      <c r="B1085" s="124" t="s">
        <v>31</v>
      </c>
      <c r="C1085" s="124" t="s">
        <v>53</v>
      </c>
      <c r="D1085" s="125">
        <v>200</v>
      </c>
      <c r="E1085" s="124" t="s">
        <v>2</v>
      </c>
      <c r="F1085" s="124">
        <v>5348</v>
      </c>
      <c r="G1085" s="124">
        <v>5323</v>
      </c>
      <c r="H1085" s="126">
        <v>5288</v>
      </c>
      <c r="I1085" s="126">
        <v>5253</v>
      </c>
      <c r="J1085" s="127">
        <f t="shared" ref="J1085:J1108" si="2131">(IF(E1085="SHORT",F1085-G1085,IF(E1085="LONG",G1085-F1085)))*D1085</f>
        <v>5000</v>
      </c>
      <c r="K1085" s="128">
        <f t="shared" ref="K1085:K1107" si="2132">(IF(E1085="SHORT",IF(H1085="",0,G1085-H1085),IF(E1085="LONG",IF(H1085="",0,H1085-G1085))))*D1085</f>
        <v>7000</v>
      </c>
      <c r="L1085" s="128">
        <f t="shared" ref="L1085:L1107" si="2133">(IF(E1085="SHORT",IF(I1085="",0,H1085-I1085),IF(E1085="LONG",IF(I1085="",0,(I1085-H1085)))))*D1085</f>
        <v>7000</v>
      </c>
      <c r="M1085" s="128">
        <f t="shared" ref="M1085:M1108" si="2134">(K1085+J1085+L1085)/D1085</f>
        <v>95</v>
      </c>
      <c r="N1085" s="129">
        <f t="shared" ref="N1085:N1108" si="2135">M1085*D1085</f>
        <v>19000</v>
      </c>
    </row>
    <row r="1086" spans="1:14" s="87" customFormat="1" ht="14.25" customHeight="1">
      <c r="A1086" s="123">
        <v>43384</v>
      </c>
      <c r="B1086" s="124" t="s">
        <v>5</v>
      </c>
      <c r="C1086" s="124" t="s">
        <v>55</v>
      </c>
      <c r="D1086" s="125">
        <v>10000</v>
      </c>
      <c r="E1086" s="124" t="s">
        <v>1</v>
      </c>
      <c r="F1086" s="124">
        <v>195.6</v>
      </c>
      <c r="G1086" s="124">
        <v>196.15</v>
      </c>
      <c r="H1086" s="126">
        <v>196.85</v>
      </c>
      <c r="I1086" s="126">
        <v>197.55</v>
      </c>
      <c r="J1086" s="127">
        <f t="shared" si="2131"/>
        <v>5500.0000000001137</v>
      </c>
      <c r="K1086" s="128">
        <f t="shared" si="2132"/>
        <v>6999.9999999998863</v>
      </c>
      <c r="L1086" s="128">
        <f t="shared" si="2133"/>
        <v>7000.000000000171</v>
      </c>
      <c r="M1086" s="128">
        <f t="shared" si="2134"/>
        <v>1.9500000000000171</v>
      </c>
      <c r="N1086" s="129">
        <f t="shared" si="2135"/>
        <v>19500.000000000171</v>
      </c>
    </row>
    <row r="1087" spans="1:14" s="87" customFormat="1" ht="14.25" customHeight="1">
      <c r="A1087" s="103">
        <v>43384</v>
      </c>
      <c r="B1087" s="104" t="s">
        <v>49</v>
      </c>
      <c r="C1087" s="104" t="s">
        <v>55</v>
      </c>
      <c r="D1087" s="105">
        <v>10000</v>
      </c>
      <c r="E1087" s="104" t="s">
        <v>2</v>
      </c>
      <c r="F1087" s="104">
        <v>150.80000000000001</v>
      </c>
      <c r="G1087" s="104">
        <v>151.4</v>
      </c>
      <c r="H1087" s="106"/>
      <c r="I1087" s="106"/>
      <c r="J1087" s="107">
        <f t="shared" si="2131"/>
        <v>-5999.9999999999436</v>
      </c>
      <c r="K1087" s="108"/>
      <c r="L1087" s="108"/>
      <c r="M1087" s="108">
        <f t="shared" si="2134"/>
        <v>-0.59999999999999432</v>
      </c>
      <c r="N1087" s="109">
        <f t="shared" si="2135"/>
        <v>-5999.9999999999436</v>
      </c>
    </row>
    <row r="1088" spans="1:14" s="87" customFormat="1" ht="14.25" customHeight="1">
      <c r="A1088" s="123">
        <v>43384</v>
      </c>
      <c r="B1088" s="124" t="s">
        <v>6</v>
      </c>
      <c r="C1088" s="124" t="s">
        <v>55</v>
      </c>
      <c r="D1088" s="125">
        <v>10000</v>
      </c>
      <c r="E1088" s="124" t="s">
        <v>1</v>
      </c>
      <c r="F1088" s="124">
        <v>140.55000000000001</v>
      </c>
      <c r="G1088" s="124">
        <v>141.1</v>
      </c>
      <c r="H1088" s="126">
        <v>141.80000000000001</v>
      </c>
      <c r="I1088" s="126">
        <v>142.5</v>
      </c>
      <c r="J1088" s="127">
        <f t="shared" si="2131"/>
        <v>5499.999999999829</v>
      </c>
      <c r="K1088" s="128">
        <f t="shared" si="2132"/>
        <v>7000.000000000171</v>
      </c>
      <c r="L1088" s="128">
        <f t="shared" si="2133"/>
        <v>6999.9999999998863</v>
      </c>
      <c r="M1088" s="128">
        <f t="shared" si="2134"/>
        <v>1.9499999999999886</v>
      </c>
      <c r="N1088" s="129">
        <f t="shared" si="2135"/>
        <v>19499.999999999887</v>
      </c>
    </row>
    <row r="1089" spans="1:14" s="87" customFormat="1" ht="14.25" customHeight="1">
      <c r="A1089" s="123">
        <v>43384</v>
      </c>
      <c r="B1089" s="124" t="s">
        <v>0</v>
      </c>
      <c r="C1089" s="124" t="s">
        <v>51</v>
      </c>
      <c r="D1089" s="125">
        <v>100</v>
      </c>
      <c r="E1089" s="124" t="s">
        <v>1</v>
      </c>
      <c r="F1089" s="124">
        <v>31608</v>
      </c>
      <c r="G1089" s="124">
        <v>31698</v>
      </c>
      <c r="H1089" s="126">
        <v>31813</v>
      </c>
      <c r="I1089" s="126">
        <v>31928</v>
      </c>
      <c r="J1089" s="127">
        <f t="shared" si="2131"/>
        <v>9000</v>
      </c>
      <c r="K1089" s="128">
        <f t="shared" si="2132"/>
        <v>11500</v>
      </c>
      <c r="L1089" s="128">
        <f t="shared" si="2133"/>
        <v>11500</v>
      </c>
      <c r="M1089" s="128">
        <f t="shared" si="2134"/>
        <v>320</v>
      </c>
      <c r="N1089" s="129">
        <f t="shared" si="2135"/>
        <v>32000</v>
      </c>
    </row>
    <row r="1090" spans="1:14" s="87" customFormat="1" ht="14.25" customHeight="1">
      <c r="A1090" s="123">
        <v>43384</v>
      </c>
      <c r="B1090" s="124" t="s">
        <v>4</v>
      </c>
      <c r="C1090" s="124" t="s">
        <v>51</v>
      </c>
      <c r="D1090" s="125">
        <v>30</v>
      </c>
      <c r="E1090" s="124" t="s">
        <v>1</v>
      </c>
      <c r="F1090" s="124">
        <v>38491</v>
      </c>
      <c r="G1090" s="124">
        <v>38591</v>
      </c>
      <c r="H1090" s="126">
        <v>38741</v>
      </c>
      <c r="I1090" s="126">
        <v>38891</v>
      </c>
      <c r="J1090" s="127">
        <f t="shared" si="2131"/>
        <v>3000</v>
      </c>
      <c r="K1090" s="128">
        <f t="shared" si="2132"/>
        <v>4500</v>
      </c>
      <c r="L1090" s="128">
        <f t="shared" si="2133"/>
        <v>4500</v>
      </c>
      <c r="M1090" s="128">
        <f t="shared" si="2134"/>
        <v>400</v>
      </c>
      <c r="N1090" s="129">
        <f t="shared" si="2135"/>
        <v>12000</v>
      </c>
    </row>
    <row r="1091" spans="1:14" s="87" customFormat="1" ht="14.25" customHeight="1">
      <c r="A1091" s="103">
        <v>43383</v>
      </c>
      <c r="B1091" s="104" t="s">
        <v>48</v>
      </c>
      <c r="C1091" s="104" t="s">
        <v>55</v>
      </c>
      <c r="D1091" s="105">
        <v>500</v>
      </c>
      <c r="E1091" s="104" t="s">
        <v>2</v>
      </c>
      <c r="F1091" s="104">
        <v>956.7</v>
      </c>
      <c r="G1091" s="104">
        <v>950.45</v>
      </c>
      <c r="H1091" s="106">
        <v>942.7</v>
      </c>
      <c r="I1091" s="106"/>
      <c r="J1091" s="107">
        <f t="shared" si="2131"/>
        <v>3125</v>
      </c>
      <c r="K1091" s="108">
        <f t="shared" si="2132"/>
        <v>3875</v>
      </c>
      <c r="L1091" s="108"/>
      <c r="M1091" s="108">
        <f t="shared" si="2134"/>
        <v>14</v>
      </c>
      <c r="N1091" s="109">
        <f t="shared" si="2135"/>
        <v>7000</v>
      </c>
    </row>
    <row r="1092" spans="1:14" s="87" customFormat="1" ht="14.25" customHeight="1">
      <c r="A1092" s="103">
        <v>43383</v>
      </c>
      <c r="B1092" s="104" t="s">
        <v>49</v>
      </c>
      <c r="C1092" s="104" t="s">
        <v>55</v>
      </c>
      <c r="D1092" s="105">
        <v>10000</v>
      </c>
      <c r="E1092" s="104" t="s">
        <v>2</v>
      </c>
      <c r="F1092" s="104">
        <v>152.75</v>
      </c>
      <c r="G1092" s="104">
        <v>152.19999999999999</v>
      </c>
      <c r="H1092" s="106">
        <v>151.5</v>
      </c>
      <c r="I1092" s="106"/>
      <c r="J1092" s="107">
        <f t="shared" si="2131"/>
        <v>5500.0000000001137</v>
      </c>
      <c r="K1092" s="108">
        <f t="shared" si="2132"/>
        <v>6999.9999999998863</v>
      </c>
      <c r="L1092" s="108"/>
      <c r="M1092" s="108">
        <f t="shared" si="2134"/>
        <v>1.25</v>
      </c>
      <c r="N1092" s="109">
        <f t="shared" si="2135"/>
        <v>12500</v>
      </c>
    </row>
    <row r="1093" spans="1:14" s="87" customFormat="1" ht="14.25" customHeight="1">
      <c r="A1093" s="103">
        <v>43383</v>
      </c>
      <c r="B1093" s="104" t="s">
        <v>4</v>
      </c>
      <c r="C1093" s="104" t="s">
        <v>51</v>
      </c>
      <c r="D1093" s="105">
        <v>100</v>
      </c>
      <c r="E1093" s="104" t="s">
        <v>2</v>
      </c>
      <c r="F1093" s="104">
        <v>31302</v>
      </c>
      <c r="G1093" s="104">
        <v>31382</v>
      </c>
      <c r="H1093" s="106"/>
      <c r="I1093" s="106"/>
      <c r="J1093" s="107">
        <f t="shared" si="2131"/>
        <v>-8000</v>
      </c>
      <c r="K1093" s="108"/>
      <c r="L1093" s="108"/>
      <c r="M1093" s="108">
        <f t="shared" si="2134"/>
        <v>-80</v>
      </c>
      <c r="N1093" s="109">
        <f t="shared" si="2135"/>
        <v>-8000</v>
      </c>
    </row>
    <row r="1094" spans="1:14" s="79" customFormat="1" ht="14.25" customHeight="1">
      <c r="A1094" s="103">
        <v>43383</v>
      </c>
      <c r="B1094" s="104" t="s">
        <v>32</v>
      </c>
      <c r="C1094" s="104" t="s">
        <v>53</v>
      </c>
      <c r="D1094" s="105">
        <v>2500</v>
      </c>
      <c r="E1094" s="104" t="s">
        <v>2</v>
      </c>
      <c r="F1094" s="104">
        <v>246</v>
      </c>
      <c r="G1094" s="104">
        <v>244.25</v>
      </c>
      <c r="H1094" s="106"/>
      <c r="I1094" s="106"/>
      <c r="J1094" s="107">
        <f t="shared" si="2131"/>
        <v>4375</v>
      </c>
      <c r="K1094" s="108"/>
      <c r="L1094" s="108"/>
      <c r="M1094" s="108">
        <f t="shared" si="2134"/>
        <v>1.75</v>
      </c>
      <c r="N1094" s="109">
        <f t="shared" si="2135"/>
        <v>4375</v>
      </c>
    </row>
    <row r="1095" spans="1:14" s="87" customFormat="1" ht="14.25" customHeight="1">
      <c r="A1095" s="123">
        <v>43383</v>
      </c>
      <c r="B1095" s="124" t="s">
        <v>31</v>
      </c>
      <c r="C1095" s="124" t="s">
        <v>53</v>
      </c>
      <c r="D1095" s="125">
        <v>200</v>
      </c>
      <c r="E1095" s="124" t="s">
        <v>2</v>
      </c>
      <c r="F1095" s="124">
        <v>5547</v>
      </c>
      <c r="G1095" s="124">
        <v>5522</v>
      </c>
      <c r="H1095" s="126">
        <v>5487</v>
      </c>
      <c r="I1095" s="126">
        <v>5452</v>
      </c>
      <c r="J1095" s="127">
        <f t="shared" si="2131"/>
        <v>5000</v>
      </c>
      <c r="K1095" s="128">
        <f t="shared" si="2132"/>
        <v>7000</v>
      </c>
      <c r="L1095" s="128">
        <f t="shared" si="2133"/>
        <v>7000</v>
      </c>
      <c r="M1095" s="128">
        <f t="shared" si="2134"/>
        <v>95</v>
      </c>
      <c r="N1095" s="129">
        <f t="shared" si="2135"/>
        <v>19000</v>
      </c>
    </row>
    <row r="1096" spans="1:14" s="79" customFormat="1" ht="14.25" customHeight="1">
      <c r="A1096" s="103">
        <v>43378</v>
      </c>
      <c r="B1096" s="104" t="s">
        <v>31</v>
      </c>
      <c r="C1096" s="104" t="s">
        <v>53</v>
      </c>
      <c r="D1096" s="105">
        <v>100</v>
      </c>
      <c r="E1096" s="104" t="s">
        <v>2</v>
      </c>
      <c r="F1096" s="104">
        <v>5519</v>
      </c>
      <c r="G1096" s="104">
        <v>5494</v>
      </c>
      <c r="H1096" s="106"/>
      <c r="I1096" s="106"/>
      <c r="J1096" s="107">
        <f t="shared" si="2131"/>
        <v>2500</v>
      </c>
      <c r="K1096" s="108"/>
      <c r="L1096" s="108"/>
      <c r="M1096" s="108">
        <f t="shared" si="2134"/>
        <v>25</v>
      </c>
      <c r="N1096" s="109">
        <f t="shared" si="2135"/>
        <v>2500</v>
      </c>
    </row>
    <row r="1097" spans="1:14" s="79" customFormat="1" ht="14.25" customHeight="1">
      <c r="A1097" s="103">
        <v>43378</v>
      </c>
      <c r="B1097" s="104" t="s">
        <v>49</v>
      </c>
      <c r="C1097" s="104" t="s">
        <v>55</v>
      </c>
      <c r="D1097" s="105">
        <v>10000</v>
      </c>
      <c r="E1097" s="104" t="s">
        <v>2</v>
      </c>
      <c r="F1097" s="104">
        <v>160.19999999999999</v>
      </c>
      <c r="G1097" s="104">
        <v>159.65</v>
      </c>
      <c r="H1097" s="106">
        <v>158.94999999999999</v>
      </c>
      <c r="I1097" s="106"/>
      <c r="J1097" s="107">
        <f t="shared" si="2131"/>
        <v>5499.999999999829</v>
      </c>
      <c r="K1097" s="108">
        <f t="shared" si="2132"/>
        <v>7000.000000000171</v>
      </c>
      <c r="L1097" s="108"/>
      <c r="M1097" s="108">
        <f t="shared" si="2134"/>
        <v>1.25</v>
      </c>
      <c r="N1097" s="109">
        <f t="shared" si="2135"/>
        <v>12500</v>
      </c>
    </row>
    <row r="1098" spans="1:14" s="87" customFormat="1" ht="14.25" customHeight="1">
      <c r="A1098" s="103">
        <v>43378</v>
      </c>
      <c r="B1098" s="104" t="s">
        <v>4</v>
      </c>
      <c r="C1098" s="104" t="s">
        <v>51</v>
      </c>
      <c r="D1098" s="105">
        <v>30</v>
      </c>
      <c r="E1098" s="104" t="s">
        <v>1</v>
      </c>
      <c r="F1098" s="104">
        <v>39240</v>
      </c>
      <c r="G1098" s="104">
        <v>39340</v>
      </c>
      <c r="H1098" s="106"/>
      <c r="I1098" s="106"/>
      <c r="J1098" s="107">
        <f t="shared" si="2131"/>
        <v>3000</v>
      </c>
      <c r="K1098" s="108"/>
      <c r="L1098" s="108"/>
      <c r="M1098" s="108">
        <f t="shared" si="2134"/>
        <v>100</v>
      </c>
      <c r="N1098" s="109">
        <f t="shared" si="2135"/>
        <v>3000</v>
      </c>
    </row>
    <row r="1099" spans="1:14" s="87" customFormat="1" ht="14.25" customHeight="1">
      <c r="A1099" s="103">
        <v>43378</v>
      </c>
      <c r="B1099" s="104" t="s">
        <v>0</v>
      </c>
      <c r="C1099" s="104" t="s">
        <v>51</v>
      </c>
      <c r="D1099" s="105">
        <v>100</v>
      </c>
      <c r="E1099" s="104" t="s">
        <v>1</v>
      </c>
      <c r="F1099" s="104">
        <v>31620</v>
      </c>
      <c r="G1099" s="104">
        <v>31720</v>
      </c>
      <c r="H1099" s="106"/>
      <c r="I1099" s="106"/>
      <c r="J1099" s="107">
        <f t="shared" si="2131"/>
        <v>10000</v>
      </c>
      <c r="K1099" s="108"/>
      <c r="L1099" s="108"/>
      <c r="M1099" s="108">
        <f t="shared" si="2134"/>
        <v>100</v>
      </c>
      <c r="N1099" s="109">
        <f t="shared" si="2135"/>
        <v>10000</v>
      </c>
    </row>
    <row r="1100" spans="1:14" s="87" customFormat="1" ht="14.25" customHeight="1">
      <c r="A1100" s="103">
        <v>43377</v>
      </c>
      <c r="B1100" s="104" t="s">
        <v>4</v>
      </c>
      <c r="C1100" s="104" t="s">
        <v>51</v>
      </c>
      <c r="D1100" s="105">
        <v>30</v>
      </c>
      <c r="E1100" s="104" t="s">
        <v>1</v>
      </c>
      <c r="F1100" s="104">
        <v>39046</v>
      </c>
      <c r="G1100" s="104">
        <v>39146</v>
      </c>
      <c r="H1100" s="106">
        <v>39295</v>
      </c>
      <c r="I1100" s="106"/>
      <c r="J1100" s="107">
        <f t="shared" si="2131"/>
        <v>3000</v>
      </c>
      <c r="K1100" s="108">
        <f t="shared" si="2132"/>
        <v>4470</v>
      </c>
      <c r="L1100" s="108"/>
      <c r="M1100" s="108">
        <f t="shared" si="2134"/>
        <v>249</v>
      </c>
      <c r="N1100" s="109">
        <f t="shared" si="2135"/>
        <v>7470</v>
      </c>
    </row>
    <row r="1101" spans="1:14" s="87" customFormat="1" ht="14.25" customHeight="1">
      <c r="A1101" s="103">
        <v>43377</v>
      </c>
      <c r="B1101" s="104" t="s">
        <v>0</v>
      </c>
      <c r="C1101" s="104" t="s">
        <v>51</v>
      </c>
      <c r="D1101" s="105">
        <v>100</v>
      </c>
      <c r="E1101" s="104" t="s">
        <v>1</v>
      </c>
      <c r="F1101" s="104">
        <v>31371</v>
      </c>
      <c r="G1101" s="104">
        <v>31441</v>
      </c>
      <c r="H1101" s="106">
        <v>31521</v>
      </c>
      <c r="I1101" s="106"/>
      <c r="J1101" s="107">
        <f t="shared" si="2131"/>
        <v>7000</v>
      </c>
      <c r="K1101" s="108">
        <f t="shared" si="2132"/>
        <v>8000</v>
      </c>
      <c r="L1101" s="108"/>
      <c r="M1101" s="108">
        <f t="shared" si="2134"/>
        <v>150</v>
      </c>
      <c r="N1101" s="109">
        <f t="shared" si="2135"/>
        <v>15000</v>
      </c>
    </row>
    <row r="1102" spans="1:14" s="87" customFormat="1" ht="14.25" customHeight="1">
      <c r="A1102" s="103">
        <v>43377</v>
      </c>
      <c r="B1102" s="104" t="s">
        <v>6</v>
      </c>
      <c r="C1102" s="104" t="s">
        <v>55</v>
      </c>
      <c r="D1102" s="105">
        <v>10000</v>
      </c>
      <c r="E1102" s="104" t="s">
        <v>1</v>
      </c>
      <c r="F1102" s="104">
        <v>150.55000000000001</v>
      </c>
      <c r="G1102" s="104">
        <v>151.15</v>
      </c>
      <c r="H1102" s="106"/>
      <c r="I1102" s="106"/>
      <c r="J1102" s="107">
        <f t="shared" si="2131"/>
        <v>5999.9999999999436</v>
      </c>
      <c r="K1102" s="108"/>
      <c r="L1102" s="108"/>
      <c r="M1102" s="108">
        <f t="shared" si="2134"/>
        <v>0.59999999999999432</v>
      </c>
      <c r="N1102" s="109">
        <f t="shared" si="2135"/>
        <v>5999.9999999999436</v>
      </c>
    </row>
    <row r="1103" spans="1:14" s="87" customFormat="1" ht="14.25" customHeight="1">
      <c r="A1103" s="103">
        <v>43377</v>
      </c>
      <c r="B1103" s="104" t="s">
        <v>31</v>
      </c>
      <c r="C1103" s="104" t="s">
        <v>53</v>
      </c>
      <c r="D1103" s="105">
        <v>200</v>
      </c>
      <c r="E1103" s="104" t="s">
        <v>1</v>
      </c>
      <c r="F1103" s="104">
        <v>5625</v>
      </c>
      <c r="G1103" s="104">
        <v>5643</v>
      </c>
      <c r="H1103" s="106"/>
      <c r="I1103" s="106"/>
      <c r="J1103" s="107">
        <f t="shared" si="2131"/>
        <v>3600</v>
      </c>
      <c r="K1103" s="108"/>
      <c r="L1103" s="108"/>
      <c r="M1103" s="108">
        <f t="shared" si="2134"/>
        <v>18</v>
      </c>
      <c r="N1103" s="109">
        <f t="shared" si="2135"/>
        <v>3600</v>
      </c>
    </row>
    <row r="1104" spans="1:14" s="87" customFormat="1" ht="14.25" customHeight="1">
      <c r="A1104" s="123">
        <v>43377</v>
      </c>
      <c r="B1104" s="124" t="s">
        <v>32</v>
      </c>
      <c r="C1104" s="124" t="s">
        <v>53</v>
      </c>
      <c r="D1104" s="125">
        <v>2500</v>
      </c>
      <c r="E1104" s="124" t="s">
        <v>2</v>
      </c>
      <c r="F1104" s="124">
        <v>239</v>
      </c>
      <c r="G1104" s="124">
        <v>237.5</v>
      </c>
      <c r="H1104" s="126">
        <v>235.75</v>
      </c>
      <c r="I1104" s="126">
        <v>234</v>
      </c>
      <c r="J1104" s="127">
        <f t="shared" si="2131"/>
        <v>3750</v>
      </c>
      <c r="K1104" s="128">
        <f t="shared" si="2132"/>
        <v>4375</v>
      </c>
      <c r="L1104" s="128">
        <f t="shared" si="2133"/>
        <v>4375</v>
      </c>
      <c r="M1104" s="128">
        <f t="shared" si="2134"/>
        <v>5</v>
      </c>
      <c r="N1104" s="129">
        <f t="shared" si="2135"/>
        <v>12500</v>
      </c>
    </row>
    <row r="1105" spans="1:14" s="87" customFormat="1" ht="14.25" customHeight="1">
      <c r="A1105" s="103">
        <v>43376</v>
      </c>
      <c r="B1105" s="104" t="s">
        <v>4</v>
      </c>
      <c r="C1105" s="104" t="s">
        <v>51</v>
      </c>
      <c r="D1105" s="105">
        <v>30</v>
      </c>
      <c r="E1105" s="104" t="s">
        <v>2</v>
      </c>
      <c r="F1105" s="104">
        <v>39100</v>
      </c>
      <c r="G1105" s="104">
        <v>38975</v>
      </c>
      <c r="H1105" s="106"/>
      <c r="I1105" s="106"/>
      <c r="J1105" s="107">
        <f t="shared" si="2131"/>
        <v>3750</v>
      </c>
      <c r="K1105" s="108"/>
      <c r="L1105" s="108"/>
      <c r="M1105" s="108">
        <f t="shared" si="2134"/>
        <v>125</v>
      </c>
      <c r="N1105" s="109">
        <f t="shared" si="2135"/>
        <v>3750</v>
      </c>
    </row>
    <row r="1106" spans="1:14" s="87" customFormat="1" ht="14.25" customHeight="1">
      <c r="A1106" s="123">
        <v>43376</v>
      </c>
      <c r="B1106" s="124" t="s">
        <v>5</v>
      </c>
      <c r="C1106" s="124" t="s">
        <v>55</v>
      </c>
      <c r="D1106" s="125">
        <v>10000</v>
      </c>
      <c r="E1106" s="124" t="s">
        <v>2</v>
      </c>
      <c r="F1106" s="124">
        <v>196.6</v>
      </c>
      <c r="G1106" s="124">
        <v>196.05</v>
      </c>
      <c r="H1106" s="126">
        <v>195.35</v>
      </c>
      <c r="I1106" s="126">
        <v>194.65</v>
      </c>
      <c r="J1106" s="127">
        <f t="shared" si="2131"/>
        <v>5499.999999999829</v>
      </c>
      <c r="K1106" s="128">
        <f t="shared" si="2132"/>
        <v>7000.000000000171</v>
      </c>
      <c r="L1106" s="128">
        <f t="shared" si="2133"/>
        <v>6999.9999999998863</v>
      </c>
      <c r="M1106" s="128">
        <f t="shared" si="2134"/>
        <v>1.9499999999999886</v>
      </c>
      <c r="N1106" s="129">
        <f t="shared" si="2135"/>
        <v>19499.999999999887</v>
      </c>
    </row>
    <row r="1107" spans="1:14" s="87" customFormat="1" ht="14.25" customHeight="1">
      <c r="A1107" s="123">
        <v>43376</v>
      </c>
      <c r="B1107" s="124" t="s">
        <v>31</v>
      </c>
      <c r="C1107" s="124" t="s">
        <v>53</v>
      </c>
      <c r="D1107" s="125">
        <v>200</v>
      </c>
      <c r="E1107" s="124" t="s">
        <v>1</v>
      </c>
      <c r="F1107" s="124">
        <v>5529</v>
      </c>
      <c r="G1107" s="124">
        <v>5554</v>
      </c>
      <c r="H1107" s="126">
        <v>5589</v>
      </c>
      <c r="I1107" s="126">
        <v>5624</v>
      </c>
      <c r="J1107" s="127">
        <f t="shared" si="2131"/>
        <v>5000</v>
      </c>
      <c r="K1107" s="128">
        <f t="shared" si="2132"/>
        <v>7000</v>
      </c>
      <c r="L1107" s="128">
        <f t="shared" si="2133"/>
        <v>7000</v>
      </c>
      <c r="M1107" s="128">
        <f t="shared" si="2134"/>
        <v>95</v>
      </c>
      <c r="N1107" s="129">
        <f t="shared" si="2135"/>
        <v>19000</v>
      </c>
    </row>
    <row r="1108" spans="1:14" s="79" customFormat="1" ht="14.25" customHeight="1">
      <c r="A1108" s="103">
        <v>43374</v>
      </c>
      <c r="B1108" s="104" t="s">
        <v>32</v>
      </c>
      <c r="C1108" s="104" t="s">
        <v>53</v>
      </c>
      <c r="D1108" s="105">
        <v>2500</v>
      </c>
      <c r="E1108" s="104" t="s">
        <v>1</v>
      </c>
      <c r="F1108" s="104">
        <v>220.2</v>
      </c>
      <c r="G1108" s="104">
        <v>221.7</v>
      </c>
      <c r="H1108" s="106"/>
      <c r="I1108" s="106"/>
      <c r="J1108" s="107">
        <f t="shared" si="2131"/>
        <v>3750</v>
      </c>
      <c r="K1108" s="108"/>
      <c r="L1108" s="108"/>
      <c r="M1108" s="108">
        <f t="shared" si="2134"/>
        <v>1.5</v>
      </c>
      <c r="N1108" s="109">
        <f t="shared" si="2135"/>
        <v>3750</v>
      </c>
    </row>
    <row r="1109" spans="1:14" s="87" customFormat="1" ht="14.25" customHeight="1">
      <c r="A1109" s="103">
        <v>43374</v>
      </c>
      <c r="B1109" s="104" t="s">
        <v>48</v>
      </c>
      <c r="C1109" s="104" t="s">
        <v>55</v>
      </c>
      <c r="D1109" s="105">
        <v>500</v>
      </c>
      <c r="E1109" s="104" t="s">
        <v>1</v>
      </c>
      <c r="F1109" s="104">
        <v>919.6</v>
      </c>
      <c r="G1109" s="104">
        <v>925.1</v>
      </c>
      <c r="H1109" s="106"/>
      <c r="I1109" s="106"/>
      <c r="J1109" s="107">
        <f t="shared" ref="J1109:J1111" si="2136">(IF(E1109="SHORT",F1109-G1109,IF(E1109="LONG",G1109-F1109)))*D1109</f>
        <v>2750</v>
      </c>
      <c r="K1109" s="108"/>
      <c r="L1109" s="108"/>
      <c r="M1109" s="108">
        <f t="shared" ref="M1109:M1111" si="2137">(K1109+J1109+L1109)/D1109</f>
        <v>5.5</v>
      </c>
      <c r="N1109" s="109">
        <f t="shared" ref="N1109:N1111" si="2138">M1109*D1109</f>
        <v>2750</v>
      </c>
    </row>
    <row r="1110" spans="1:14" s="79" customFormat="1" ht="14.25" customHeight="1">
      <c r="A1110" s="103">
        <v>43374</v>
      </c>
      <c r="B1110" s="104" t="s">
        <v>6</v>
      </c>
      <c r="C1110" s="104" t="s">
        <v>55</v>
      </c>
      <c r="D1110" s="105">
        <v>10000</v>
      </c>
      <c r="E1110" s="104" t="s">
        <v>1</v>
      </c>
      <c r="F1110" s="104">
        <v>150.15</v>
      </c>
      <c r="G1110" s="104">
        <v>150.75</v>
      </c>
      <c r="H1110" s="106"/>
      <c r="I1110" s="106"/>
      <c r="J1110" s="107">
        <f t="shared" si="2136"/>
        <v>5999.9999999999436</v>
      </c>
      <c r="K1110" s="108"/>
      <c r="L1110" s="108"/>
      <c r="M1110" s="108">
        <f t="shared" si="2137"/>
        <v>0.59999999999999432</v>
      </c>
      <c r="N1110" s="109">
        <f t="shared" si="2138"/>
        <v>5999.9999999999436</v>
      </c>
    </row>
    <row r="1111" spans="1:14" s="79" customFormat="1" ht="14.25" customHeight="1">
      <c r="A1111" s="103">
        <v>43374</v>
      </c>
      <c r="B1111" s="104" t="s">
        <v>49</v>
      </c>
      <c r="C1111" s="104" t="s">
        <v>55</v>
      </c>
      <c r="D1111" s="105">
        <v>10000</v>
      </c>
      <c r="E1111" s="104" t="s">
        <v>1</v>
      </c>
      <c r="F1111" s="104">
        <v>150.15</v>
      </c>
      <c r="G1111" s="104">
        <v>150.69999999999999</v>
      </c>
      <c r="H1111" s="106"/>
      <c r="I1111" s="106"/>
      <c r="J1111" s="107">
        <f t="shared" si="2136"/>
        <v>5499.999999999829</v>
      </c>
      <c r="K1111" s="108"/>
      <c r="L1111" s="108"/>
      <c r="M1111" s="108">
        <f t="shared" si="2137"/>
        <v>0.54999999999998295</v>
      </c>
      <c r="N1111" s="109">
        <f t="shared" si="2138"/>
        <v>5499.999999999829</v>
      </c>
    </row>
    <row r="1112" spans="1:14" s="79" customFormat="1" ht="14.25" customHeight="1">
      <c r="A1112" s="103">
        <v>43371</v>
      </c>
      <c r="B1112" s="104" t="s">
        <v>0</v>
      </c>
      <c r="C1112" s="104" t="s">
        <v>51</v>
      </c>
      <c r="D1112" s="105">
        <v>100</v>
      </c>
      <c r="E1112" s="104" t="s">
        <v>2</v>
      </c>
      <c r="F1112" s="104">
        <v>30265</v>
      </c>
      <c r="G1112" s="104">
        <v>30355</v>
      </c>
      <c r="H1112" s="106"/>
      <c r="I1112" s="106"/>
      <c r="J1112" s="107">
        <f t="shared" ref="J1112:J1121" si="2139">(IF(E1112="SHORT",F1112-G1112,IF(E1112="LONG",G1112-F1112)))*D1112</f>
        <v>-9000</v>
      </c>
      <c r="K1112" s="108"/>
      <c r="L1112" s="108"/>
      <c r="M1112" s="108">
        <f t="shared" ref="M1112:M1121" si="2140">(K1112+J1112+L1112)/D1112</f>
        <v>-90</v>
      </c>
      <c r="N1112" s="109">
        <f t="shared" ref="N1112:N1121" si="2141">M1112*D1112</f>
        <v>-9000</v>
      </c>
    </row>
    <row r="1113" spans="1:14" s="79" customFormat="1">
      <c r="A1113" s="103">
        <v>43371</v>
      </c>
      <c r="B1113" s="104" t="s">
        <v>31</v>
      </c>
      <c r="C1113" s="104" t="s">
        <v>53</v>
      </c>
      <c r="D1113" s="105">
        <v>200</v>
      </c>
      <c r="E1113" s="104" t="s">
        <v>2</v>
      </c>
      <c r="F1113" s="104">
        <v>5245</v>
      </c>
      <c r="G1113" s="104">
        <v>5221</v>
      </c>
      <c r="H1113" s="106"/>
      <c r="I1113" s="106"/>
      <c r="J1113" s="107">
        <f t="shared" si="2139"/>
        <v>4800</v>
      </c>
      <c r="K1113" s="108"/>
      <c r="L1113" s="108"/>
      <c r="M1113" s="108">
        <f t="shared" si="2140"/>
        <v>24</v>
      </c>
      <c r="N1113" s="109">
        <f t="shared" si="2141"/>
        <v>4800</v>
      </c>
    </row>
    <row r="1114" spans="1:14" s="87" customFormat="1">
      <c r="A1114" s="103">
        <v>43371</v>
      </c>
      <c r="B1114" s="104" t="s">
        <v>49</v>
      </c>
      <c r="C1114" s="104" t="s">
        <v>52</v>
      </c>
      <c r="D1114" s="105">
        <v>10000</v>
      </c>
      <c r="E1114" s="104" t="s">
        <v>2</v>
      </c>
      <c r="F1114" s="104">
        <v>146.19999999999999</v>
      </c>
      <c r="G1114" s="104">
        <v>145.65</v>
      </c>
      <c r="H1114" s="106"/>
      <c r="I1114" s="106"/>
      <c r="J1114" s="107">
        <f t="shared" ref="J1114" si="2142">(IF(E1114="SHORT",F1114-G1114,IF(E1114="LONG",G1114-F1114)))*D1114</f>
        <v>5499.999999999829</v>
      </c>
      <c r="K1114" s="108"/>
      <c r="L1114" s="108"/>
      <c r="M1114" s="108">
        <f t="shared" ref="M1114" si="2143">(K1114+J1114+L1114)/D1114</f>
        <v>0.54999999999998295</v>
      </c>
      <c r="N1114" s="109">
        <f t="shared" ref="N1114" si="2144">M1114*D1114</f>
        <v>5499.999999999829</v>
      </c>
    </row>
    <row r="1115" spans="1:14" s="87" customFormat="1">
      <c r="A1115" s="103">
        <v>43371</v>
      </c>
      <c r="B1115" s="104" t="s">
        <v>5</v>
      </c>
      <c r="C1115" s="104" t="s">
        <v>52</v>
      </c>
      <c r="D1115" s="105">
        <v>10000</v>
      </c>
      <c r="E1115" s="104" t="s">
        <v>1</v>
      </c>
      <c r="F1115" s="104">
        <v>185.85</v>
      </c>
      <c r="G1115" s="104">
        <v>186.45</v>
      </c>
      <c r="H1115" s="106"/>
      <c r="I1115" s="106"/>
      <c r="J1115" s="107">
        <f t="shared" si="2139"/>
        <v>5999.9999999999436</v>
      </c>
      <c r="K1115" s="108"/>
      <c r="L1115" s="108"/>
      <c r="M1115" s="108">
        <f t="shared" si="2140"/>
        <v>0.59999999999999432</v>
      </c>
      <c r="N1115" s="109">
        <f t="shared" si="2141"/>
        <v>5999.9999999999436</v>
      </c>
    </row>
    <row r="1116" spans="1:14" s="87" customFormat="1">
      <c r="A1116" s="103">
        <v>43371</v>
      </c>
      <c r="B1116" s="104" t="s">
        <v>48</v>
      </c>
      <c r="C1116" s="104" t="s">
        <v>52</v>
      </c>
      <c r="D1116" s="105">
        <v>500</v>
      </c>
      <c r="E1116" s="104" t="s">
        <v>2</v>
      </c>
      <c r="F1116" s="104">
        <v>911.7</v>
      </c>
      <c r="G1116" s="104">
        <v>905.7</v>
      </c>
      <c r="H1116" s="106"/>
      <c r="I1116" s="106"/>
      <c r="J1116" s="107">
        <f t="shared" si="2139"/>
        <v>3000</v>
      </c>
      <c r="K1116" s="108"/>
      <c r="L1116" s="108"/>
      <c r="M1116" s="108">
        <f t="shared" si="2140"/>
        <v>6</v>
      </c>
      <c r="N1116" s="109">
        <f t="shared" si="2141"/>
        <v>3000</v>
      </c>
    </row>
    <row r="1117" spans="1:14" s="87" customFormat="1">
      <c r="A1117" s="103">
        <v>43370</v>
      </c>
      <c r="B1117" s="104" t="s">
        <v>31</v>
      </c>
      <c r="C1117" s="104" t="s">
        <v>53</v>
      </c>
      <c r="D1117" s="105">
        <v>200</v>
      </c>
      <c r="E1117" s="104" t="s">
        <v>2</v>
      </c>
      <c r="F1117" s="104">
        <v>5256</v>
      </c>
      <c r="G1117" s="104">
        <v>5231</v>
      </c>
      <c r="H1117" s="106"/>
      <c r="I1117" s="106"/>
      <c r="J1117" s="107">
        <f t="shared" si="2139"/>
        <v>5000</v>
      </c>
      <c r="K1117" s="108"/>
      <c r="L1117" s="108"/>
      <c r="M1117" s="108">
        <f t="shared" si="2140"/>
        <v>25</v>
      </c>
      <c r="N1117" s="109">
        <f t="shared" si="2141"/>
        <v>5000</v>
      </c>
    </row>
    <row r="1118" spans="1:14" s="87" customFormat="1">
      <c r="A1118" s="123">
        <v>43370</v>
      </c>
      <c r="B1118" s="124" t="s">
        <v>32</v>
      </c>
      <c r="C1118" s="104" t="s">
        <v>53</v>
      </c>
      <c r="D1118" s="125">
        <v>2500</v>
      </c>
      <c r="E1118" s="124" t="s">
        <v>1</v>
      </c>
      <c r="F1118" s="124">
        <v>216.5</v>
      </c>
      <c r="G1118" s="124">
        <v>218</v>
      </c>
      <c r="H1118" s="126">
        <v>219.75</v>
      </c>
      <c r="I1118" s="126">
        <v>221.25</v>
      </c>
      <c r="J1118" s="127">
        <f t="shared" si="2139"/>
        <v>3750</v>
      </c>
      <c r="K1118" s="128">
        <f t="shared" ref="K1118:K1121" si="2145">(IF(E1118="SHORT",IF(H1118="",0,G1118-H1118),IF(E1118="LONG",IF(H1118="",0,H1118-G1118))))*D1118</f>
        <v>4375</v>
      </c>
      <c r="L1118" s="128">
        <f t="shared" ref="L1118:L1121" si="2146">(IF(E1118="SHORT",IF(I1118="",0,H1118-I1118),IF(E1118="LONG",IF(I1118="",0,(I1118-H1118)))))*D1118</f>
        <v>3750</v>
      </c>
      <c r="M1118" s="128">
        <f t="shared" si="2140"/>
        <v>4.75</v>
      </c>
      <c r="N1118" s="129">
        <f t="shared" si="2141"/>
        <v>11875</v>
      </c>
    </row>
    <row r="1119" spans="1:14" s="87" customFormat="1">
      <c r="A1119" s="103">
        <v>43370</v>
      </c>
      <c r="B1119" s="104" t="s">
        <v>6</v>
      </c>
      <c r="C1119" s="104" t="s">
        <v>52</v>
      </c>
      <c r="D1119" s="105">
        <v>10000</v>
      </c>
      <c r="E1119" s="104" t="s">
        <v>1</v>
      </c>
      <c r="F1119" s="104">
        <v>144</v>
      </c>
      <c r="G1119" s="104">
        <v>144.6</v>
      </c>
      <c r="H1119" s="106"/>
      <c r="I1119" s="106"/>
      <c r="J1119" s="107">
        <f t="shared" si="2139"/>
        <v>5999.9999999999436</v>
      </c>
      <c r="K1119" s="108"/>
      <c r="L1119" s="108"/>
      <c r="M1119" s="108">
        <f t="shared" si="2140"/>
        <v>0.59999999999999432</v>
      </c>
      <c r="N1119" s="109">
        <f t="shared" si="2141"/>
        <v>5999.9999999999436</v>
      </c>
    </row>
    <row r="1120" spans="1:14" s="87" customFormat="1">
      <c r="A1120" s="123">
        <v>43370</v>
      </c>
      <c r="B1120" s="124" t="s">
        <v>49</v>
      </c>
      <c r="C1120" s="104" t="s">
        <v>52</v>
      </c>
      <c r="D1120" s="125">
        <v>10000</v>
      </c>
      <c r="E1120" s="124" t="s">
        <v>2</v>
      </c>
      <c r="F1120" s="124">
        <v>148.4</v>
      </c>
      <c r="G1120" s="124">
        <v>147.80000000000001</v>
      </c>
      <c r="H1120" s="126">
        <v>147.1</v>
      </c>
      <c r="I1120" s="126">
        <v>146.4</v>
      </c>
      <c r="J1120" s="127">
        <f t="shared" si="2139"/>
        <v>5999.9999999999436</v>
      </c>
      <c r="K1120" s="128">
        <f t="shared" si="2145"/>
        <v>7000.000000000171</v>
      </c>
      <c r="L1120" s="128">
        <f t="shared" si="2146"/>
        <v>6999.9999999998863</v>
      </c>
      <c r="M1120" s="128">
        <f t="shared" si="2140"/>
        <v>2</v>
      </c>
      <c r="N1120" s="129">
        <f t="shared" si="2141"/>
        <v>20000</v>
      </c>
    </row>
    <row r="1121" spans="1:14" s="87" customFormat="1">
      <c r="A1121" s="123">
        <v>43370</v>
      </c>
      <c r="B1121" s="124" t="s">
        <v>5</v>
      </c>
      <c r="C1121" s="104" t="s">
        <v>52</v>
      </c>
      <c r="D1121" s="125">
        <v>10000</v>
      </c>
      <c r="E1121" s="124" t="s">
        <v>2</v>
      </c>
      <c r="F1121" s="124">
        <v>184.85</v>
      </c>
      <c r="G1121" s="124">
        <v>184.25</v>
      </c>
      <c r="H1121" s="126">
        <v>183.5</v>
      </c>
      <c r="I1121" s="126">
        <v>182.75</v>
      </c>
      <c r="J1121" s="127">
        <f t="shared" si="2139"/>
        <v>5999.9999999999436</v>
      </c>
      <c r="K1121" s="128">
        <f t="shared" si="2145"/>
        <v>7500</v>
      </c>
      <c r="L1121" s="128">
        <f t="shared" si="2146"/>
        <v>7500</v>
      </c>
      <c r="M1121" s="128">
        <f t="shared" si="2140"/>
        <v>2.0999999999999943</v>
      </c>
      <c r="N1121" s="129">
        <f t="shared" si="2141"/>
        <v>20999.999999999942</v>
      </c>
    </row>
    <row r="1122" spans="1:14" s="87" customFormat="1">
      <c r="A1122" s="123">
        <v>43370</v>
      </c>
      <c r="B1122" s="124" t="s">
        <v>0</v>
      </c>
      <c r="C1122" s="104" t="s">
        <v>51</v>
      </c>
      <c r="D1122" s="125">
        <v>100</v>
      </c>
      <c r="E1122" s="124" t="s">
        <v>2</v>
      </c>
      <c r="F1122" s="124">
        <v>30567</v>
      </c>
      <c r="G1122" s="124">
        <v>30497</v>
      </c>
      <c r="H1122" s="126">
        <v>30402</v>
      </c>
      <c r="I1122" s="126">
        <v>30312</v>
      </c>
      <c r="J1122" s="127">
        <f t="shared" ref="J1122:J1127" si="2147">(IF(E1122="SHORT",F1122-G1122,IF(E1122="LONG",G1122-F1122)))*D1122</f>
        <v>7000</v>
      </c>
      <c r="K1122" s="128">
        <f t="shared" ref="K1122:K1126" si="2148">(IF(E1122="SHORT",IF(H1122="",0,G1122-H1122),IF(E1122="LONG",IF(H1122="",0,H1122-G1122))))*D1122</f>
        <v>9500</v>
      </c>
      <c r="L1122" s="128">
        <f t="shared" ref="L1122:L1123" si="2149">(IF(E1122="SHORT",IF(I1122="",0,H1122-I1122),IF(E1122="LONG",IF(I1122="",0,(I1122-H1122)))))*D1122</f>
        <v>9000</v>
      </c>
      <c r="M1122" s="128">
        <f t="shared" ref="M1122:M1127" si="2150">(K1122+J1122+L1122)/D1122</f>
        <v>255</v>
      </c>
      <c r="N1122" s="129">
        <f t="shared" ref="N1122:N1127" si="2151">M1122*D1122</f>
        <v>25500</v>
      </c>
    </row>
    <row r="1123" spans="1:14" s="87" customFormat="1">
      <c r="A1123" s="123">
        <v>43370</v>
      </c>
      <c r="B1123" s="124" t="s">
        <v>4</v>
      </c>
      <c r="C1123" s="104" t="s">
        <v>51</v>
      </c>
      <c r="D1123" s="125">
        <v>30</v>
      </c>
      <c r="E1123" s="124" t="s">
        <v>2</v>
      </c>
      <c r="F1123" s="124">
        <v>37930</v>
      </c>
      <c r="G1123" s="124">
        <v>37830</v>
      </c>
      <c r="H1123" s="126">
        <v>37705</v>
      </c>
      <c r="I1123" s="126">
        <v>37580</v>
      </c>
      <c r="J1123" s="127">
        <f t="shared" si="2147"/>
        <v>3000</v>
      </c>
      <c r="K1123" s="128">
        <f t="shared" si="2148"/>
        <v>3750</v>
      </c>
      <c r="L1123" s="128">
        <f t="shared" si="2149"/>
        <v>3750</v>
      </c>
      <c r="M1123" s="128">
        <f t="shared" si="2150"/>
        <v>350</v>
      </c>
      <c r="N1123" s="129">
        <f t="shared" si="2151"/>
        <v>10500</v>
      </c>
    </row>
    <row r="1124" spans="1:14" s="87" customFormat="1">
      <c r="A1124" s="103">
        <v>43369</v>
      </c>
      <c r="B1124" s="104" t="s">
        <v>32</v>
      </c>
      <c r="C1124" s="104" t="s">
        <v>53</v>
      </c>
      <c r="D1124" s="105">
        <v>2500</v>
      </c>
      <c r="E1124" s="104" t="s">
        <v>2</v>
      </c>
      <c r="F1124" s="104">
        <v>221.6</v>
      </c>
      <c r="G1124" s="104">
        <v>220.1</v>
      </c>
      <c r="H1124" s="106">
        <v>218.35</v>
      </c>
      <c r="I1124" s="106"/>
      <c r="J1124" s="107">
        <f t="shared" si="2147"/>
        <v>3750</v>
      </c>
      <c r="K1124" s="108">
        <f t="shared" si="2148"/>
        <v>4375</v>
      </c>
      <c r="L1124" s="108"/>
      <c r="M1124" s="108">
        <f t="shared" si="2150"/>
        <v>3.25</v>
      </c>
      <c r="N1124" s="109">
        <f t="shared" si="2151"/>
        <v>8125</v>
      </c>
    </row>
    <row r="1125" spans="1:14" s="87" customFormat="1">
      <c r="A1125" s="103">
        <v>43369</v>
      </c>
      <c r="B1125" s="104" t="s">
        <v>31</v>
      </c>
      <c r="C1125" s="104" t="s">
        <v>53</v>
      </c>
      <c r="D1125" s="105">
        <v>200</v>
      </c>
      <c r="E1125" s="104" t="s">
        <v>1</v>
      </c>
      <c r="F1125" s="104">
        <v>5258</v>
      </c>
      <c r="G1125" s="104">
        <v>5225</v>
      </c>
      <c r="H1125" s="106"/>
      <c r="I1125" s="106"/>
      <c r="J1125" s="107">
        <f t="shared" si="2147"/>
        <v>-6600</v>
      </c>
      <c r="K1125" s="108"/>
      <c r="L1125" s="108"/>
      <c r="M1125" s="108">
        <f t="shared" si="2150"/>
        <v>-33</v>
      </c>
      <c r="N1125" s="109">
        <f t="shared" si="2151"/>
        <v>-6600</v>
      </c>
    </row>
    <row r="1126" spans="1:14" s="87" customFormat="1">
      <c r="A1126" s="103">
        <v>43369</v>
      </c>
      <c r="B1126" s="104" t="s">
        <v>0</v>
      </c>
      <c r="C1126" s="104" t="s">
        <v>51</v>
      </c>
      <c r="D1126" s="105">
        <v>100</v>
      </c>
      <c r="E1126" s="104" t="s">
        <v>2</v>
      </c>
      <c r="F1126" s="104">
        <v>30733</v>
      </c>
      <c r="G1126" s="104">
        <v>30663</v>
      </c>
      <c r="H1126" s="106">
        <v>30578</v>
      </c>
      <c r="I1126" s="106"/>
      <c r="J1126" s="107">
        <f t="shared" si="2147"/>
        <v>7000</v>
      </c>
      <c r="K1126" s="108">
        <f t="shared" si="2148"/>
        <v>8500</v>
      </c>
      <c r="L1126" s="108"/>
      <c r="M1126" s="108">
        <f t="shared" si="2150"/>
        <v>155</v>
      </c>
      <c r="N1126" s="109">
        <f t="shared" si="2151"/>
        <v>15500</v>
      </c>
    </row>
    <row r="1127" spans="1:14" s="79" customFormat="1">
      <c r="A1127" s="103">
        <v>43369</v>
      </c>
      <c r="B1127" s="104" t="s">
        <v>6</v>
      </c>
      <c r="C1127" s="104" t="s">
        <v>52</v>
      </c>
      <c r="D1127" s="105">
        <v>10000</v>
      </c>
      <c r="E1127" s="104" t="s">
        <v>1</v>
      </c>
      <c r="F1127" s="104">
        <v>145.85</v>
      </c>
      <c r="G1127" s="104">
        <v>145.30000000000001</v>
      </c>
      <c r="H1127" s="106"/>
      <c r="I1127" s="106"/>
      <c r="J1127" s="107">
        <f t="shared" si="2147"/>
        <v>-5499.999999999829</v>
      </c>
      <c r="K1127" s="108"/>
      <c r="L1127" s="108"/>
      <c r="M1127" s="108">
        <f t="shared" si="2150"/>
        <v>-0.54999999999998295</v>
      </c>
      <c r="N1127" s="109">
        <f t="shared" si="2151"/>
        <v>-5499.999999999829</v>
      </c>
    </row>
    <row r="1128" spans="1:14" s="87" customFormat="1">
      <c r="A1128" s="103">
        <v>43369</v>
      </c>
      <c r="B1128" s="104" t="s">
        <v>49</v>
      </c>
      <c r="C1128" s="104" t="s">
        <v>52</v>
      </c>
      <c r="D1128" s="105">
        <v>10000</v>
      </c>
      <c r="E1128" s="104" t="s">
        <v>1</v>
      </c>
      <c r="F1128" s="104">
        <v>148.94999999999999</v>
      </c>
      <c r="G1128" s="104">
        <v>149.55000000000001</v>
      </c>
      <c r="H1128" s="106">
        <v>150.30000000000001</v>
      </c>
      <c r="I1128" s="106"/>
      <c r="J1128" s="107">
        <f t="shared" ref="J1128:J1146" si="2152">(IF(E1128="SHORT",F1128-G1128,IF(E1128="LONG",G1128-F1128)))*D1128</f>
        <v>6000.0000000002274</v>
      </c>
      <c r="K1128" s="108">
        <f t="shared" ref="K1128:K1145" si="2153">(IF(E1128="SHORT",IF(H1128="",0,G1128-H1128),IF(E1128="LONG",IF(H1128="",0,H1128-G1128))))*D1128</f>
        <v>7500</v>
      </c>
      <c r="L1128" s="108"/>
      <c r="M1128" s="108">
        <f t="shared" ref="M1128:M1147" si="2154">(K1128+J1128+L1128)/D1128</f>
        <v>1.3500000000000227</v>
      </c>
      <c r="N1128" s="109">
        <f t="shared" ref="N1128:N1147" si="2155">M1128*D1128</f>
        <v>13500.000000000227</v>
      </c>
    </row>
    <row r="1129" spans="1:14" s="87" customFormat="1">
      <c r="A1129" s="103">
        <v>43369</v>
      </c>
      <c r="B1129" s="104" t="s">
        <v>5</v>
      </c>
      <c r="C1129" s="104" t="s">
        <v>52</v>
      </c>
      <c r="D1129" s="105">
        <v>10000</v>
      </c>
      <c r="E1129" s="104" t="s">
        <v>1</v>
      </c>
      <c r="F1129" s="104">
        <v>183.45</v>
      </c>
      <c r="G1129" s="104">
        <v>182.85</v>
      </c>
      <c r="H1129" s="106"/>
      <c r="I1129" s="106"/>
      <c r="J1129" s="107">
        <f t="shared" si="2152"/>
        <v>-5999.9999999999436</v>
      </c>
      <c r="K1129" s="108"/>
      <c r="L1129" s="108"/>
      <c r="M1129" s="108">
        <f t="shared" si="2154"/>
        <v>-0.59999999999999432</v>
      </c>
      <c r="N1129" s="109">
        <f t="shared" si="2155"/>
        <v>-5999.9999999999436</v>
      </c>
    </row>
    <row r="1130" spans="1:14" s="87" customFormat="1">
      <c r="A1130" s="103">
        <v>43368</v>
      </c>
      <c r="B1130" s="104" t="s">
        <v>5</v>
      </c>
      <c r="C1130" s="104" t="s">
        <v>52</v>
      </c>
      <c r="D1130" s="105">
        <v>10000</v>
      </c>
      <c r="E1130" s="104" t="s">
        <v>2</v>
      </c>
      <c r="F1130" s="104">
        <v>183.05</v>
      </c>
      <c r="G1130" s="104">
        <v>182.55</v>
      </c>
      <c r="H1130" s="106"/>
      <c r="I1130" s="106"/>
      <c r="J1130" s="107">
        <f t="shared" si="2152"/>
        <v>5000</v>
      </c>
      <c r="K1130" s="108"/>
      <c r="L1130" s="108"/>
      <c r="M1130" s="108">
        <f t="shared" si="2154"/>
        <v>0.5</v>
      </c>
      <c r="N1130" s="109">
        <f t="shared" si="2155"/>
        <v>5000</v>
      </c>
    </row>
    <row r="1131" spans="1:14" s="87" customFormat="1">
      <c r="A1131" s="103">
        <v>43354</v>
      </c>
      <c r="B1131" s="104" t="s">
        <v>31</v>
      </c>
      <c r="C1131" s="104" t="s">
        <v>53</v>
      </c>
      <c r="D1131" s="105">
        <v>200</v>
      </c>
      <c r="E1131" s="104" t="s">
        <v>1</v>
      </c>
      <c r="F1131" s="104">
        <v>4924</v>
      </c>
      <c r="G1131" s="104">
        <v>4949</v>
      </c>
      <c r="H1131" s="106"/>
      <c r="I1131" s="106"/>
      <c r="J1131" s="107">
        <f t="shared" si="2152"/>
        <v>5000</v>
      </c>
      <c r="K1131" s="108"/>
      <c r="L1131" s="108"/>
      <c r="M1131" s="108">
        <f t="shared" si="2154"/>
        <v>25</v>
      </c>
      <c r="N1131" s="109">
        <f t="shared" si="2155"/>
        <v>5000</v>
      </c>
    </row>
    <row r="1132" spans="1:14" s="87" customFormat="1">
      <c r="A1132" s="103">
        <v>43354</v>
      </c>
      <c r="B1132" s="104" t="s">
        <v>5</v>
      </c>
      <c r="C1132" s="104" t="s">
        <v>52</v>
      </c>
      <c r="D1132" s="105">
        <v>10000</v>
      </c>
      <c r="E1132" s="104" t="s">
        <v>2</v>
      </c>
      <c r="F1132" s="104">
        <v>171.1</v>
      </c>
      <c r="G1132" s="104">
        <v>170.5</v>
      </c>
      <c r="H1132" s="106"/>
      <c r="I1132" s="106"/>
      <c r="J1132" s="107">
        <f t="shared" si="2152"/>
        <v>5999.9999999999436</v>
      </c>
      <c r="K1132" s="108"/>
      <c r="L1132" s="108"/>
      <c r="M1132" s="108">
        <f t="shared" si="2154"/>
        <v>0.59999999999999432</v>
      </c>
      <c r="N1132" s="109">
        <f t="shared" si="2155"/>
        <v>5999.9999999999436</v>
      </c>
    </row>
    <row r="1133" spans="1:14" s="79" customFormat="1">
      <c r="A1133" s="103">
        <v>43354</v>
      </c>
      <c r="B1133" s="104" t="s">
        <v>6</v>
      </c>
      <c r="C1133" s="104" t="s">
        <v>52</v>
      </c>
      <c r="D1133" s="105">
        <v>10000</v>
      </c>
      <c r="E1133" s="104" t="s">
        <v>2</v>
      </c>
      <c r="F1133" s="104">
        <v>144.69999999999999</v>
      </c>
      <c r="G1133" s="104">
        <v>144.1</v>
      </c>
      <c r="H1133" s="106"/>
      <c r="I1133" s="106"/>
      <c r="J1133" s="107">
        <f t="shared" si="2152"/>
        <v>5999.9999999999436</v>
      </c>
      <c r="K1133" s="108"/>
      <c r="L1133" s="108"/>
      <c r="M1133" s="108">
        <f t="shared" si="2154"/>
        <v>0.59999999999999432</v>
      </c>
      <c r="N1133" s="109">
        <f t="shared" si="2155"/>
        <v>5999.9999999999436</v>
      </c>
    </row>
    <row r="1134" spans="1:14" s="79" customFormat="1">
      <c r="A1134" s="103">
        <v>43354</v>
      </c>
      <c r="B1134" s="104" t="s">
        <v>4</v>
      </c>
      <c r="C1134" s="104" t="s">
        <v>51</v>
      </c>
      <c r="D1134" s="105">
        <v>30</v>
      </c>
      <c r="E1134" s="104" t="s">
        <v>1</v>
      </c>
      <c r="F1134" s="104">
        <v>37370</v>
      </c>
      <c r="G1134" s="104">
        <v>37485</v>
      </c>
      <c r="H1134" s="106"/>
      <c r="I1134" s="106"/>
      <c r="J1134" s="107">
        <f t="shared" si="2152"/>
        <v>3450</v>
      </c>
      <c r="K1134" s="108"/>
      <c r="L1134" s="108"/>
      <c r="M1134" s="108">
        <f t="shared" si="2154"/>
        <v>115</v>
      </c>
      <c r="N1134" s="109">
        <f t="shared" si="2155"/>
        <v>3450</v>
      </c>
    </row>
    <row r="1135" spans="1:14" s="79" customFormat="1">
      <c r="A1135" s="103">
        <v>43350</v>
      </c>
      <c r="B1135" s="104" t="s">
        <v>4</v>
      </c>
      <c r="C1135" s="104" t="s">
        <v>51</v>
      </c>
      <c r="D1135" s="105">
        <v>30</v>
      </c>
      <c r="E1135" s="104" t="s">
        <v>2</v>
      </c>
      <c r="F1135" s="104">
        <v>36995</v>
      </c>
      <c r="G1135" s="104">
        <v>37095</v>
      </c>
      <c r="H1135" s="106"/>
      <c r="I1135" s="106"/>
      <c r="J1135" s="107">
        <f t="shared" si="2152"/>
        <v>-3000</v>
      </c>
      <c r="K1135" s="108"/>
      <c r="L1135" s="108"/>
      <c r="M1135" s="108">
        <f t="shared" si="2154"/>
        <v>-100</v>
      </c>
      <c r="N1135" s="109">
        <f t="shared" si="2155"/>
        <v>-3000</v>
      </c>
    </row>
    <row r="1136" spans="1:14" s="87" customFormat="1" ht="13.5" customHeight="1">
      <c r="A1136" s="103">
        <v>43350</v>
      </c>
      <c r="B1136" s="104" t="s">
        <v>32</v>
      </c>
      <c r="C1136" s="104" t="s">
        <v>53</v>
      </c>
      <c r="D1136" s="105">
        <v>2500</v>
      </c>
      <c r="E1136" s="104" t="s">
        <v>2</v>
      </c>
      <c r="F1136" s="104">
        <v>199.5</v>
      </c>
      <c r="G1136" s="104">
        <v>201</v>
      </c>
      <c r="H1136" s="106"/>
      <c r="I1136" s="106"/>
      <c r="J1136" s="107">
        <f t="shared" si="2152"/>
        <v>-3750</v>
      </c>
      <c r="K1136" s="108"/>
      <c r="L1136" s="108"/>
      <c r="M1136" s="108">
        <f t="shared" si="2154"/>
        <v>-1.5</v>
      </c>
      <c r="N1136" s="109">
        <f t="shared" si="2155"/>
        <v>-3750</v>
      </c>
    </row>
    <row r="1137" spans="1:14" s="87" customFormat="1" ht="13.5" customHeight="1">
      <c r="A1137" s="123">
        <v>43350</v>
      </c>
      <c r="B1137" s="124" t="s">
        <v>5</v>
      </c>
      <c r="C1137" s="104" t="s">
        <v>52</v>
      </c>
      <c r="D1137" s="125">
        <v>10000</v>
      </c>
      <c r="E1137" s="124" t="s">
        <v>1</v>
      </c>
      <c r="F1137" s="124">
        <v>174.4</v>
      </c>
      <c r="G1137" s="124">
        <v>174.9</v>
      </c>
      <c r="H1137" s="126">
        <v>175.55</v>
      </c>
      <c r="I1137" s="126">
        <v>176.1</v>
      </c>
      <c r="J1137" s="127">
        <f t="shared" si="2152"/>
        <v>5000</v>
      </c>
      <c r="K1137" s="128">
        <f t="shared" si="2153"/>
        <v>6500.0000000000564</v>
      </c>
      <c r="L1137" s="128">
        <f t="shared" ref="L1137:L1145" si="2156">(IF(E1137="SHORT",IF(I1137="",0,H1137-I1137),IF(E1137="LONG",IF(I1137="",0,(I1137-H1137)))))*D1137</f>
        <v>5499.999999999829</v>
      </c>
      <c r="M1137" s="128">
        <f t="shared" si="2154"/>
        <v>1.6999999999999884</v>
      </c>
      <c r="N1137" s="129">
        <f t="shared" si="2155"/>
        <v>16999.999999999884</v>
      </c>
    </row>
    <row r="1138" spans="1:14">
      <c r="A1138" s="103">
        <v>43350</v>
      </c>
      <c r="B1138" s="104" t="s">
        <v>48</v>
      </c>
      <c r="C1138" s="104" t="s">
        <v>52</v>
      </c>
      <c r="D1138" s="105">
        <v>500</v>
      </c>
      <c r="E1138" s="104" t="s">
        <v>1</v>
      </c>
      <c r="F1138" s="104">
        <v>886.3</v>
      </c>
      <c r="G1138" s="104">
        <v>890.05</v>
      </c>
      <c r="H1138" s="106">
        <v>894.55</v>
      </c>
      <c r="I1138" s="106"/>
      <c r="J1138" s="107">
        <f t="shared" si="2152"/>
        <v>1875</v>
      </c>
      <c r="K1138" s="108">
        <f t="shared" si="2153"/>
        <v>2250</v>
      </c>
      <c r="L1138" s="108"/>
      <c r="M1138" s="108">
        <f t="shared" si="2154"/>
        <v>8.25</v>
      </c>
      <c r="N1138" s="109">
        <f t="shared" si="2155"/>
        <v>4125</v>
      </c>
    </row>
    <row r="1139" spans="1:14">
      <c r="A1139" s="103">
        <v>43350</v>
      </c>
      <c r="B1139" s="104" t="s">
        <v>3</v>
      </c>
      <c r="C1139" s="104" t="s">
        <v>52</v>
      </c>
      <c r="D1139" s="105">
        <v>2000</v>
      </c>
      <c r="E1139" s="104" t="s">
        <v>2</v>
      </c>
      <c r="F1139" s="104">
        <v>421.55</v>
      </c>
      <c r="G1139" s="104">
        <v>424.05</v>
      </c>
      <c r="H1139" s="106"/>
      <c r="I1139" s="106"/>
      <c r="J1139" s="107">
        <f t="shared" si="2152"/>
        <v>-5000</v>
      </c>
      <c r="K1139" s="108"/>
      <c r="L1139" s="108"/>
      <c r="M1139" s="108">
        <f t="shared" si="2154"/>
        <v>-2.5</v>
      </c>
      <c r="N1139" s="109">
        <f t="shared" si="2155"/>
        <v>-5000</v>
      </c>
    </row>
    <row r="1140" spans="1:14">
      <c r="A1140" s="103">
        <v>43350</v>
      </c>
      <c r="B1140" s="104" t="s">
        <v>6</v>
      </c>
      <c r="C1140" s="104" t="s">
        <v>52</v>
      </c>
      <c r="D1140" s="105">
        <v>10000</v>
      </c>
      <c r="E1140" s="104" t="s">
        <v>2</v>
      </c>
      <c r="F1140" s="104">
        <v>146.6</v>
      </c>
      <c r="G1140" s="104">
        <v>146.1</v>
      </c>
      <c r="H1140" s="106"/>
      <c r="I1140" s="106"/>
      <c r="J1140" s="107">
        <f t="shared" si="2152"/>
        <v>5000</v>
      </c>
      <c r="K1140" s="108"/>
      <c r="L1140" s="108"/>
      <c r="M1140" s="108">
        <f t="shared" si="2154"/>
        <v>0.5</v>
      </c>
      <c r="N1140" s="109">
        <f t="shared" si="2155"/>
        <v>5000</v>
      </c>
    </row>
    <row r="1141" spans="1:14">
      <c r="A1141" s="103">
        <v>43349</v>
      </c>
      <c r="B1141" s="104" t="s">
        <v>0</v>
      </c>
      <c r="C1141" s="104" t="s">
        <v>51</v>
      </c>
      <c r="D1141" s="105">
        <v>100</v>
      </c>
      <c r="E1141" s="104" t="s">
        <v>2</v>
      </c>
      <c r="F1141" s="104">
        <v>30633</v>
      </c>
      <c r="G1141" s="104">
        <v>30558</v>
      </c>
      <c r="H1141" s="106"/>
      <c r="I1141" s="106"/>
      <c r="J1141" s="107">
        <f t="shared" si="2152"/>
        <v>7500</v>
      </c>
      <c r="K1141" s="108"/>
      <c r="L1141" s="108"/>
      <c r="M1141" s="108">
        <f t="shared" si="2154"/>
        <v>75</v>
      </c>
      <c r="N1141" s="109">
        <f t="shared" si="2155"/>
        <v>7500</v>
      </c>
    </row>
    <row r="1142" spans="1:14">
      <c r="A1142" s="103">
        <v>43349</v>
      </c>
      <c r="B1142" s="104" t="s">
        <v>4</v>
      </c>
      <c r="C1142" s="104" t="s">
        <v>51</v>
      </c>
      <c r="D1142" s="105">
        <v>30</v>
      </c>
      <c r="E1142" s="104" t="s">
        <v>1</v>
      </c>
      <c r="F1142" s="104">
        <v>37373</v>
      </c>
      <c r="G1142" s="104">
        <v>37268</v>
      </c>
      <c r="H1142" s="106"/>
      <c r="I1142" s="106"/>
      <c r="J1142" s="107">
        <f t="shared" si="2152"/>
        <v>-3150</v>
      </c>
      <c r="K1142" s="108"/>
      <c r="L1142" s="108"/>
      <c r="M1142" s="108">
        <f t="shared" si="2154"/>
        <v>-105</v>
      </c>
      <c r="N1142" s="109">
        <f t="shared" si="2155"/>
        <v>-3150</v>
      </c>
    </row>
    <row r="1143" spans="1:14">
      <c r="A1143" s="123">
        <v>43349</v>
      </c>
      <c r="B1143" s="124" t="s">
        <v>31</v>
      </c>
      <c r="C1143" s="104" t="s">
        <v>53</v>
      </c>
      <c r="D1143" s="125">
        <v>200</v>
      </c>
      <c r="E1143" s="124" t="s">
        <v>2</v>
      </c>
      <c r="F1143" s="124">
        <v>4948</v>
      </c>
      <c r="G1143" s="124">
        <v>4923</v>
      </c>
      <c r="H1143" s="126">
        <v>4888</v>
      </c>
      <c r="I1143" s="126">
        <v>4853</v>
      </c>
      <c r="J1143" s="127">
        <f t="shared" si="2152"/>
        <v>5000</v>
      </c>
      <c r="K1143" s="128">
        <f t="shared" si="2153"/>
        <v>7000</v>
      </c>
      <c r="L1143" s="128">
        <f t="shared" si="2156"/>
        <v>7000</v>
      </c>
      <c r="M1143" s="128">
        <f t="shared" si="2154"/>
        <v>95</v>
      </c>
      <c r="N1143" s="129">
        <f t="shared" si="2155"/>
        <v>19000</v>
      </c>
    </row>
    <row r="1144" spans="1:14">
      <c r="A1144" s="123">
        <v>43349</v>
      </c>
      <c r="B1144" s="124" t="s">
        <v>5</v>
      </c>
      <c r="C1144" s="104" t="s">
        <v>52</v>
      </c>
      <c r="D1144" s="125">
        <v>10000</v>
      </c>
      <c r="E1144" s="124" t="s">
        <v>2</v>
      </c>
      <c r="F1144" s="124">
        <v>178.15</v>
      </c>
      <c r="G1144" s="124">
        <v>177.65</v>
      </c>
      <c r="H1144" s="126">
        <v>176.95</v>
      </c>
      <c r="I1144" s="126">
        <v>176.25</v>
      </c>
      <c r="J1144" s="127">
        <f t="shared" si="2152"/>
        <v>5000</v>
      </c>
      <c r="K1144" s="128">
        <f t="shared" si="2153"/>
        <v>7000.000000000171</v>
      </c>
      <c r="L1144" s="128">
        <f t="shared" si="2156"/>
        <v>6999.9999999998863</v>
      </c>
      <c r="M1144" s="128">
        <f t="shared" si="2154"/>
        <v>1.9000000000000059</v>
      </c>
      <c r="N1144" s="129">
        <f t="shared" si="2155"/>
        <v>19000.000000000058</v>
      </c>
    </row>
    <row r="1145" spans="1:14">
      <c r="A1145" s="123">
        <v>43349</v>
      </c>
      <c r="B1145" s="124" t="s">
        <v>6</v>
      </c>
      <c r="C1145" s="104" t="s">
        <v>52</v>
      </c>
      <c r="D1145" s="125">
        <v>10000</v>
      </c>
      <c r="E1145" s="124" t="s">
        <v>2</v>
      </c>
      <c r="F1145" s="124">
        <v>147.9</v>
      </c>
      <c r="G1145" s="124">
        <v>147.30000000000001</v>
      </c>
      <c r="H1145" s="126">
        <v>146.65</v>
      </c>
      <c r="I1145" s="126">
        <v>146</v>
      </c>
      <c r="J1145" s="127">
        <f t="shared" si="2152"/>
        <v>5999.9999999999436</v>
      </c>
      <c r="K1145" s="128">
        <f t="shared" si="2153"/>
        <v>6500.0000000000564</v>
      </c>
      <c r="L1145" s="128">
        <f t="shared" si="2156"/>
        <v>6500.0000000000564</v>
      </c>
      <c r="M1145" s="128">
        <f t="shared" si="2154"/>
        <v>1.9000000000000059</v>
      </c>
      <c r="N1145" s="129">
        <f t="shared" si="2155"/>
        <v>19000.000000000058</v>
      </c>
    </row>
    <row r="1146" spans="1:14">
      <c r="A1146" s="103">
        <v>43344</v>
      </c>
      <c r="B1146" s="104" t="s">
        <v>31</v>
      </c>
      <c r="C1146" s="104" t="s">
        <v>53</v>
      </c>
      <c r="D1146" s="105">
        <v>200</v>
      </c>
      <c r="E1146" s="104" t="s">
        <v>2</v>
      </c>
      <c r="F1146" s="104">
        <v>4945</v>
      </c>
      <c r="G1146" s="104">
        <v>4920</v>
      </c>
      <c r="H1146" s="106"/>
      <c r="I1146" s="106"/>
      <c r="J1146" s="107">
        <f t="shared" si="2152"/>
        <v>5000</v>
      </c>
      <c r="K1146" s="108"/>
      <c r="L1146" s="108"/>
      <c r="M1146" s="108">
        <f t="shared" si="2154"/>
        <v>25</v>
      </c>
      <c r="N1146" s="109">
        <f t="shared" si="2155"/>
        <v>5000</v>
      </c>
    </row>
    <row r="1147" spans="1:14">
      <c r="A1147" s="103">
        <v>43344</v>
      </c>
      <c r="B1147" s="104" t="s">
        <v>0</v>
      </c>
      <c r="C1147" s="104" t="s">
        <v>51</v>
      </c>
      <c r="D1147" s="105">
        <v>100</v>
      </c>
      <c r="E1147" s="104" t="s">
        <v>2</v>
      </c>
      <c r="F1147" s="104">
        <v>30335</v>
      </c>
      <c r="G1147" s="104">
        <v>30275</v>
      </c>
      <c r="H1147" s="106"/>
      <c r="I1147" s="106"/>
      <c r="J1147" s="107">
        <f>(IF(E1147="SHORT",F1147-G1147,IF(E1147="LONG",G1147-F1147)))*D1147</f>
        <v>6000</v>
      </c>
      <c r="K1147" s="108"/>
      <c r="L1147" s="108"/>
      <c r="M1147" s="108">
        <f t="shared" si="2154"/>
        <v>60</v>
      </c>
      <c r="N1147" s="109">
        <f t="shared" si="2155"/>
        <v>6000</v>
      </c>
    </row>
  </sheetData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49" t="s">
        <v>99</v>
      </c>
      <c r="B1" s="150"/>
      <c r="C1" s="150"/>
      <c r="D1" s="150"/>
    </row>
    <row r="2" spans="1:6" ht="15.7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>
      <c r="A7" s="98"/>
      <c r="B7" s="99"/>
      <c r="C7" s="98"/>
      <c r="D7" s="100"/>
    </row>
    <row r="8" spans="1:6" ht="15.75">
      <c r="A8" s="98"/>
      <c r="B8" s="99"/>
      <c r="C8" s="98"/>
      <c r="D8" s="100"/>
    </row>
    <row r="9" spans="1:6" ht="15.75">
      <c r="A9" s="98"/>
      <c r="B9" s="99"/>
      <c r="C9" s="98"/>
      <c r="D9" s="100"/>
    </row>
    <row r="10" spans="1:6" ht="15.75">
      <c r="A10" s="98"/>
      <c r="B10" s="99"/>
      <c r="C10" s="98"/>
      <c r="D10" s="100"/>
    </row>
    <row r="11" spans="1:6" ht="15.75">
      <c r="A11" s="98"/>
      <c r="B11" s="99"/>
      <c r="C11" s="98"/>
      <c r="D11" s="100"/>
    </row>
    <row r="12" spans="1:6" ht="15.75">
      <c r="A12" s="98"/>
      <c r="B12" s="99"/>
      <c r="C12" s="98"/>
      <c r="D12" s="100"/>
    </row>
    <row r="13" spans="1:6" ht="15.7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="90" zoomScaleNormal="90" workbookViewId="0">
      <selection activeCell="A11" sqref="A11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54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/>
    <row r="9" spans="1:14" s="87" customFormat="1" ht="14.25" customHeight="1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51" t="s">
        <v>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15.75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41" t="s">
        <v>94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.75">
      <c r="A4" s="143" t="s">
        <v>35</v>
      </c>
      <c r="B4" s="144"/>
      <c r="C4" s="148" t="s">
        <v>54</v>
      </c>
      <c r="D4" s="148"/>
      <c r="E4" s="148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5" t="s">
        <v>44</v>
      </c>
      <c r="K5" s="146"/>
      <c r="L5" s="147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36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2020-02-10T13:16:11Z</dcterms:modified>
</cp:coreProperties>
</file>