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2019" sheetId="5" r:id="rId1"/>
    <sheet name="ROI Statement" sheetId="3" r:id="rId2"/>
    <sheet name="2018" sheetId="2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L32" i="5"/>
  <c r="I32"/>
  <c r="I11"/>
  <c r="L11" s="1"/>
  <c r="I9"/>
  <c r="L9" s="1"/>
  <c r="I10"/>
  <c r="L10" s="1"/>
  <c r="I12"/>
  <c r="L12" s="1"/>
  <c r="I13"/>
  <c r="J14"/>
  <c r="I14"/>
  <c r="J15"/>
  <c r="I15"/>
  <c r="I18"/>
  <c r="I17"/>
  <c r="I16"/>
  <c r="L16" s="1"/>
  <c r="L17"/>
  <c r="L18"/>
  <c r="I19"/>
  <c r="J20"/>
  <c r="I20"/>
  <c r="J21"/>
  <c r="I21"/>
  <c r="I23"/>
  <c r="L23" s="1"/>
  <c r="J22"/>
  <c r="I22"/>
  <c r="I24"/>
  <c r="J25"/>
  <c r="I25"/>
  <c r="I26"/>
  <c r="J27"/>
  <c r="I27"/>
  <c r="J28"/>
  <c r="I28"/>
  <c r="J29"/>
  <c r="I29"/>
  <c r="I30"/>
  <c r="J30"/>
  <c r="I42"/>
  <c r="I55"/>
  <c r="L13" l="1"/>
  <c r="L14"/>
  <c r="L15"/>
  <c r="L19"/>
  <c r="L20"/>
  <c r="L21"/>
  <c r="L22"/>
  <c r="L24"/>
  <c r="L25"/>
  <c r="L26"/>
  <c r="L27"/>
  <c r="L28"/>
  <c r="L29"/>
  <c r="L30"/>
  <c r="I31"/>
  <c r="L31" s="1"/>
  <c r="C35"/>
  <c r="E35" s="1"/>
  <c r="F35" s="1"/>
  <c r="I37"/>
  <c r="J38"/>
  <c r="I38"/>
  <c r="J39"/>
  <c r="I39"/>
  <c r="I40"/>
  <c r="L40" s="1"/>
  <c r="I41"/>
  <c r="L41" s="1"/>
  <c r="L42"/>
  <c r="I48"/>
  <c r="J43"/>
  <c r="I43"/>
  <c r="J44"/>
  <c r="I44"/>
  <c r="I47"/>
  <c r="L47" s="1"/>
  <c r="I46"/>
  <c r="L46" s="1"/>
  <c r="I45"/>
  <c r="J45"/>
  <c r="I49"/>
  <c r="L49" s="1"/>
  <c r="I50"/>
  <c r="J51"/>
  <c r="I51"/>
  <c r="J52"/>
  <c r="I52"/>
  <c r="J53"/>
  <c r="I53"/>
  <c r="I54"/>
  <c r="L54" s="1"/>
  <c r="J56"/>
  <c r="I56"/>
  <c r="I57"/>
  <c r="J58"/>
  <c r="I58"/>
  <c r="I59"/>
  <c r="L59" s="1"/>
  <c r="J60"/>
  <c r="I60"/>
  <c r="I62"/>
  <c r="L62" s="1"/>
  <c r="J61"/>
  <c r="I61"/>
  <c r="C66"/>
  <c r="E66" s="1"/>
  <c r="F66" s="1"/>
  <c r="I68"/>
  <c r="I69"/>
  <c r="L69" s="1"/>
  <c r="I70"/>
  <c r="J70"/>
  <c r="I71"/>
  <c r="J72"/>
  <c r="I72"/>
  <c r="I73"/>
  <c r="J74"/>
  <c r="I74"/>
  <c r="I75"/>
  <c r="I76"/>
  <c r="I77"/>
  <c r="J76"/>
  <c r="L76" s="1"/>
  <c r="L77"/>
  <c r="I78"/>
  <c r="L78" s="1"/>
  <c r="I79"/>
  <c r="I82"/>
  <c r="I83"/>
  <c r="L83" s="1"/>
  <c r="J80"/>
  <c r="I80"/>
  <c r="I81"/>
  <c r="J84"/>
  <c r="I84"/>
  <c r="I85"/>
  <c r="L85" s="1"/>
  <c r="I86"/>
  <c r="L86" s="1"/>
  <c r="C93"/>
  <c r="E93" s="1"/>
  <c r="F93" s="1"/>
  <c r="C129"/>
  <c r="E129" s="1"/>
  <c r="F129" s="1"/>
  <c r="C166"/>
  <c r="E166" s="1"/>
  <c r="F166" s="1"/>
  <c r="C199"/>
  <c r="E199" s="1"/>
  <c r="F199" s="1"/>
  <c r="I87"/>
  <c r="L87" s="1"/>
  <c r="I88"/>
  <c r="L88" s="1"/>
  <c r="I95"/>
  <c r="L95" s="1"/>
  <c r="J96"/>
  <c r="I96"/>
  <c r="I97"/>
  <c r="L97" s="1"/>
  <c r="J98"/>
  <c r="I98"/>
  <c r="I99"/>
  <c r="J100"/>
  <c r="I100"/>
  <c r="I101"/>
  <c r="L101" s="1"/>
  <c r="I102"/>
  <c r="L102" s="1"/>
  <c r="I103"/>
  <c r="L103" s="1"/>
  <c r="I106"/>
  <c r="L106" s="1"/>
  <c r="I104"/>
  <c r="L104" s="1"/>
  <c r="I105"/>
  <c r="L105" s="1"/>
  <c r="J107"/>
  <c r="I107"/>
  <c r="J108"/>
  <c r="I108"/>
  <c r="I109"/>
  <c r="L109" s="1"/>
  <c r="I110"/>
  <c r="L110" s="1"/>
  <c r="I111"/>
  <c r="L111" s="1"/>
  <c r="I112"/>
  <c r="L112" s="1"/>
  <c r="I113"/>
  <c r="L113" s="1"/>
  <c r="I114"/>
  <c r="L114" s="1"/>
  <c r="I115"/>
  <c r="L115" s="1"/>
  <c r="I116"/>
  <c r="J117"/>
  <c r="I117"/>
  <c r="I118"/>
  <c r="L118" s="1"/>
  <c r="I119"/>
  <c r="L119" s="1"/>
  <c r="I120"/>
  <c r="J121"/>
  <c r="I121"/>
  <c r="I122"/>
  <c r="L122" s="1"/>
  <c r="I123"/>
  <c r="L123" s="1"/>
  <c r="I124"/>
  <c r="L124" s="1"/>
  <c r="J131"/>
  <c r="I131"/>
  <c r="I132"/>
  <c r="L132" s="1"/>
  <c r="I133"/>
  <c r="L133" s="1"/>
  <c r="I137"/>
  <c r="L137" s="1"/>
  <c r="I138"/>
  <c r="L138" s="1"/>
  <c r="I136"/>
  <c r="L136" s="1"/>
  <c r="J134"/>
  <c r="I134"/>
  <c r="J135"/>
  <c r="I135"/>
  <c r="I139"/>
  <c r="L139" s="1"/>
  <c r="I140"/>
  <c r="I143"/>
  <c r="I142"/>
  <c r="J142"/>
  <c r="J141"/>
  <c r="I141"/>
  <c r="I144"/>
  <c r="J145"/>
  <c r="I145"/>
  <c r="I146"/>
  <c r="L146" s="1"/>
  <c r="I147"/>
  <c r="L147" s="1"/>
  <c r="I148"/>
  <c r="L148" s="1"/>
  <c r="I149"/>
  <c r="L149" s="1"/>
  <c r="I150"/>
  <c r="L150" s="1"/>
  <c r="I151"/>
  <c r="L151" s="1"/>
  <c r="I152"/>
  <c r="L152" s="1"/>
  <c r="I153"/>
  <c r="L153" s="1"/>
  <c r="I154"/>
  <c r="L154" s="1"/>
  <c r="I155"/>
  <c r="L155" s="1"/>
  <c r="I156"/>
  <c r="I157"/>
  <c r="J157"/>
  <c r="I158"/>
  <c r="J159"/>
  <c r="I159"/>
  <c r="J160"/>
  <c r="I160"/>
  <c r="I161"/>
  <c r="L161" s="1"/>
  <c r="I162"/>
  <c r="L162" s="1"/>
  <c r="I169"/>
  <c r="L169" s="1"/>
  <c r="I170"/>
  <c r="J171"/>
  <c r="I171"/>
  <c r="I172"/>
  <c r="J173"/>
  <c r="I173"/>
  <c r="J175"/>
  <c r="I174"/>
  <c r="L174" s="1"/>
  <c r="I175"/>
  <c r="L175" s="1"/>
  <c r="I178"/>
  <c r="I179"/>
  <c r="L179" s="1"/>
  <c r="J177"/>
  <c r="I176"/>
  <c r="L176" s="1"/>
  <c r="I177"/>
  <c r="L177" s="1"/>
  <c r="I180"/>
  <c r="L180" s="1"/>
  <c r="I181"/>
  <c r="I182"/>
  <c r="J182"/>
  <c r="I183"/>
  <c r="L183" s="1"/>
  <c r="I184"/>
  <c r="L184" s="1"/>
  <c r="I185"/>
  <c r="J186"/>
  <c r="I186"/>
  <c r="I187"/>
  <c r="J188"/>
  <c r="I188"/>
  <c r="J189"/>
  <c r="J190"/>
  <c r="I190"/>
  <c r="I189"/>
  <c r="I191"/>
  <c r="L191" s="1"/>
  <c r="I192"/>
  <c r="L192" s="1"/>
  <c r="I193"/>
  <c r="L193" s="1"/>
  <c r="I194"/>
  <c r="L194" s="1"/>
  <c r="I203"/>
  <c r="L203" s="1"/>
  <c r="I202"/>
  <c r="L202" s="1"/>
  <c r="L68" l="1"/>
  <c r="I90"/>
  <c r="L37"/>
  <c r="I63"/>
  <c r="L48"/>
  <c r="L38"/>
  <c r="L39"/>
  <c r="L45"/>
  <c r="L43"/>
  <c r="L44"/>
  <c r="L50"/>
  <c r="L51"/>
  <c r="L61"/>
  <c r="L52"/>
  <c r="L53"/>
  <c r="L55"/>
  <c r="L56"/>
  <c r="L57"/>
  <c r="I126"/>
  <c r="L58"/>
  <c r="L84"/>
  <c r="L60"/>
  <c r="L70"/>
  <c r="L71"/>
  <c r="L72"/>
  <c r="L73"/>
  <c r="L74"/>
  <c r="L75"/>
  <c r="L79"/>
  <c r="L82"/>
  <c r="L80"/>
  <c r="L81"/>
  <c r="L96"/>
  <c r="L98"/>
  <c r="L99"/>
  <c r="L100"/>
  <c r="L107"/>
  <c r="L108"/>
  <c r="I163"/>
  <c r="L116"/>
  <c r="L117"/>
  <c r="L120"/>
  <c r="L121"/>
  <c r="I196"/>
  <c r="L142"/>
  <c r="L131"/>
  <c r="L134"/>
  <c r="L135"/>
  <c r="L140"/>
  <c r="L143"/>
  <c r="L141"/>
  <c r="L144"/>
  <c r="L145"/>
  <c r="L156"/>
  <c r="L157"/>
  <c r="L158"/>
  <c r="L159"/>
  <c r="L160"/>
  <c r="L170"/>
  <c r="L171"/>
  <c r="L172"/>
  <c r="L173"/>
  <c r="L178"/>
  <c r="L182"/>
  <c r="L181"/>
  <c r="L185"/>
  <c r="L186"/>
  <c r="L187"/>
  <c r="L188"/>
  <c r="L189"/>
  <c r="L190"/>
  <c r="I204"/>
  <c r="L63" l="1"/>
  <c r="L90"/>
  <c r="L126"/>
  <c r="L196"/>
  <c r="L163"/>
  <c r="L204"/>
  <c r="I205" l="1"/>
  <c r="L205" l="1"/>
  <c r="I206"/>
  <c r="L206" s="1"/>
  <c r="I207"/>
  <c r="L207" s="1"/>
  <c r="I208"/>
  <c r="L208" s="1"/>
  <c r="I209"/>
  <c r="L209" s="1"/>
  <c r="I210" l="1"/>
  <c r="J211"/>
  <c r="I211"/>
  <c r="L210" l="1"/>
  <c r="L211"/>
  <c r="I212"/>
  <c r="L212" l="1"/>
  <c r="J213"/>
  <c r="I213"/>
  <c r="L213" l="1"/>
  <c r="I214"/>
  <c r="L214" s="1"/>
  <c r="I215"/>
  <c r="L215" s="1"/>
  <c r="I216" l="1"/>
  <c r="L216" s="1"/>
  <c r="I217" l="1"/>
  <c r="L217" l="1"/>
  <c r="I218"/>
  <c r="L218" s="1"/>
  <c r="I219"/>
  <c r="L219" s="1"/>
  <c r="I220" l="1"/>
  <c r="L220" s="1"/>
  <c r="I221" l="1"/>
  <c r="L221" s="1"/>
  <c r="I222"/>
  <c r="L222" s="1"/>
  <c r="I223" l="1"/>
  <c r="L223" l="1"/>
  <c r="C229"/>
  <c r="E229" s="1"/>
  <c r="F229" s="1"/>
  <c r="J224"/>
  <c r="I225"/>
  <c r="I224"/>
  <c r="I226" l="1"/>
  <c r="L225"/>
  <c r="L224"/>
  <c r="I232"/>
  <c r="I233"/>
  <c r="L233" s="1"/>
  <c r="L226" l="1"/>
  <c r="L232"/>
  <c r="I234"/>
  <c r="L234" l="1"/>
  <c r="J235"/>
  <c r="I235"/>
  <c r="I236"/>
  <c r="L236" s="1"/>
  <c r="L235" l="1"/>
  <c r="I237"/>
  <c r="L237" s="1"/>
  <c r="I238"/>
  <c r="L238" s="1"/>
  <c r="J239" l="1"/>
  <c r="I239"/>
  <c r="L239" l="1"/>
  <c r="I240"/>
  <c r="J240"/>
  <c r="L240" l="1"/>
  <c r="I241"/>
  <c r="L241" s="1"/>
  <c r="I242" l="1"/>
  <c r="L242" s="1"/>
  <c r="I243" l="1"/>
  <c r="L243" s="1"/>
  <c r="I244" l="1"/>
  <c r="J245"/>
  <c r="I245"/>
  <c r="L244" l="1"/>
  <c r="L245"/>
  <c r="I246"/>
  <c r="L246" s="1"/>
  <c r="I247" l="1"/>
  <c r="L247" l="1"/>
  <c r="J248"/>
  <c r="I248"/>
  <c r="I249"/>
  <c r="L249" s="1"/>
  <c r="L248" l="1"/>
  <c r="I250" l="1"/>
  <c r="L250" l="1"/>
  <c r="I251"/>
  <c r="L251" s="1"/>
  <c r="I252"/>
  <c r="L252" s="1"/>
  <c r="I253" l="1"/>
  <c r="L253" l="1"/>
  <c r="J254"/>
  <c r="I254"/>
  <c r="L254" l="1"/>
  <c r="I255"/>
  <c r="L255" s="1"/>
  <c r="I257" l="1"/>
  <c r="I256"/>
  <c r="L256" s="1"/>
  <c r="C262"/>
  <c r="E262" s="1"/>
  <c r="F262" s="1"/>
  <c r="I259" l="1"/>
  <c r="L257"/>
  <c r="L259" s="1"/>
  <c r="I264"/>
  <c r="L264" l="1"/>
  <c r="I265"/>
  <c r="L265" s="1"/>
  <c r="I266" l="1"/>
  <c r="L266" s="1"/>
  <c r="I267" l="1"/>
  <c r="L267" s="1"/>
  <c r="I268"/>
  <c r="L268" s="1"/>
  <c r="I269" l="1"/>
  <c r="L269" s="1"/>
  <c r="I270"/>
  <c r="L270" s="1"/>
  <c r="I271"/>
  <c r="L271" s="1"/>
  <c r="I272"/>
  <c r="L272" s="1"/>
  <c r="I273"/>
  <c r="L273" s="1"/>
  <c r="I274"/>
  <c r="J275"/>
  <c r="I275"/>
  <c r="I276"/>
  <c r="L276" s="1"/>
  <c r="I277"/>
  <c r="D37" i="3"/>
  <c r="D14"/>
  <c r="C295" i="5"/>
  <c r="E295" s="1"/>
  <c r="F295" s="1"/>
  <c r="C335"/>
  <c r="E335" s="1"/>
  <c r="F335" s="1"/>
  <c r="I278"/>
  <c r="J278"/>
  <c r="I279"/>
  <c r="L279" s="1"/>
  <c r="I280"/>
  <c r="L280" s="1"/>
  <c r="I281"/>
  <c r="L281" s="1"/>
  <c r="I282"/>
  <c r="L282" s="1"/>
  <c r="I283"/>
  <c r="L283" s="1"/>
  <c r="I284"/>
  <c r="J285"/>
  <c r="I285"/>
  <c r="J287"/>
  <c r="I287"/>
  <c r="I286"/>
  <c r="L286" s="1"/>
  <c r="I288"/>
  <c r="L288" s="1"/>
  <c r="L274" l="1"/>
  <c r="L275"/>
  <c r="L277"/>
  <c r="L278"/>
  <c r="L287"/>
  <c r="L284"/>
  <c r="L285"/>
  <c r="I289"/>
  <c r="L289" s="1"/>
  <c r="I290"/>
  <c r="L290" s="1"/>
  <c r="I291"/>
  <c r="L291" s="1"/>
  <c r="I299"/>
  <c r="I300"/>
  <c r="J301"/>
  <c r="I301"/>
  <c r="I303"/>
  <c r="L303" s="1"/>
  <c r="I302"/>
  <c r="L302" s="1"/>
  <c r="I304"/>
  <c r="L304" s="1"/>
  <c r="L305"/>
  <c r="I308"/>
  <c r="J307"/>
  <c r="I307"/>
  <c r="I309"/>
  <c r="L309" s="1"/>
  <c r="I310"/>
  <c r="J311"/>
  <c r="I311"/>
  <c r="J313"/>
  <c r="I313"/>
  <c r="J314"/>
  <c r="I314"/>
  <c r="I315"/>
  <c r="L315" s="1"/>
  <c r="I316"/>
  <c r="L316" s="1"/>
  <c r="J317"/>
  <c r="I317"/>
  <c r="I318"/>
  <c r="L318" s="1"/>
  <c r="I319"/>
  <c r="L319" s="1"/>
  <c r="J320"/>
  <c r="I320"/>
  <c r="I321"/>
  <c r="L321" s="1"/>
  <c r="I322"/>
  <c r="L322" s="1"/>
  <c r="I323"/>
  <c r="L323" s="1"/>
  <c r="I324"/>
  <c r="L324" s="1"/>
  <c r="I325"/>
  <c r="L325" s="1"/>
  <c r="I326"/>
  <c r="L326" s="1"/>
  <c r="I327"/>
  <c r="L327" s="1"/>
  <c r="D36" i="3"/>
  <c r="D13"/>
  <c r="I328" i="5"/>
  <c r="L328" s="1"/>
  <c r="I329"/>
  <c r="L329" s="1"/>
  <c r="I330"/>
  <c r="L330" s="1"/>
  <c r="J339"/>
  <c r="I339"/>
  <c r="I340"/>
  <c r="L340" s="1"/>
  <c r="I343"/>
  <c r="L343" s="1"/>
  <c r="I341"/>
  <c r="L341" s="1"/>
  <c r="I342"/>
  <c r="L342" s="1"/>
  <c r="J344"/>
  <c r="I344"/>
  <c r="I345"/>
  <c r="L345" s="1"/>
  <c r="I346"/>
  <c r="L346" s="1"/>
  <c r="I347"/>
  <c r="L347" s="1"/>
  <c r="I348"/>
  <c r="J349"/>
  <c r="I349"/>
  <c r="I350"/>
  <c r="L350" s="1"/>
  <c r="I351"/>
  <c r="L351" s="1"/>
  <c r="I352"/>
  <c r="L352" s="1"/>
  <c r="I353"/>
  <c r="J354"/>
  <c r="I354"/>
  <c r="K357"/>
  <c r="I357"/>
  <c r="K355"/>
  <c r="J355"/>
  <c r="I355"/>
  <c r="K356"/>
  <c r="I356"/>
  <c r="I358"/>
  <c r="I359"/>
  <c r="L359" s="1"/>
  <c r="D35" i="3"/>
  <c r="D34"/>
  <c r="D33"/>
  <c r="L292" i="5" l="1"/>
  <c r="I292"/>
  <c r="I332"/>
  <c r="L299"/>
  <c r="L300"/>
  <c r="L301"/>
  <c r="L306"/>
  <c r="L308"/>
  <c r="L307"/>
  <c r="L310"/>
  <c r="L311"/>
  <c r="L312"/>
  <c r="L313"/>
  <c r="L314"/>
  <c r="L317"/>
  <c r="L320"/>
  <c r="L339"/>
  <c r="L344"/>
  <c r="L348"/>
  <c r="L349"/>
  <c r="L354"/>
  <c r="L355"/>
  <c r="L353"/>
  <c r="L358"/>
  <c r="L357"/>
  <c r="L356"/>
  <c r="I360"/>
  <c r="L360" s="1"/>
  <c r="I361"/>
  <c r="L361" s="1"/>
  <c r="I362"/>
  <c r="L362" s="1"/>
  <c r="I363"/>
  <c r="L363" s="1"/>
  <c r="I364"/>
  <c r="L364" s="1"/>
  <c r="I365"/>
  <c r="D12" i="3"/>
  <c r="D11"/>
  <c r="D10"/>
  <c r="L332" i="5" l="1"/>
  <c r="L365"/>
  <c r="J366"/>
  <c r="I366"/>
  <c r="I368" s="1"/>
  <c r="I372"/>
  <c r="J373"/>
  <c r="I373"/>
  <c r="K374"/>
  <c r="I374"/>
  <c r="K375"/>
  <c r="I375"/>
  <c r="K376"/>
  <c r="J376"/>
  <c r="I376"/>
  <c r="K377"/>
  <c r="I377"/>
  <c r="J378"/>
  <c r="K378"/>
  <c r="I378"/>
  <c r="I379"/>
  <c r="K379"/>
  <c r="K380"/>
  <c r="I380"/>
  <c r="K381"/>
  <c r="J381"/>
  <c r="I381"/>
  <c r="J382"/>
  <c r="I382"/>
  <c r="K383"/>
  <c r="J383"/>
  <c r="I383"/>
  <c r="J384"/>
  <c r="K384"/>
  <c r="I384"/>
  <c r="K385"/>
  <c r="I385"/>
  <c r="K386"/>
  <c r="I386"/>
  <c r="K387"/>
  <c r="I387"/>
  <c r="K388"/>
  <c r="I388"/>
  <c r="K389"/>
  <c r="J389"/>
  <c r="I389"/>
  <c r="K390"/>
  <c r="J390"/>
  <c r="I390"/>
  <c r="I391"/>
  <c r="L391" s="1"/>
  <c r="I392"/>
  <c r="L392" s="1"/>
  <c r="I393"/>
  <c r="L393" s="1"/>
  <c r="I394"/>
  <c r="L394" s="1"/>
  <c r="I395"/>
  <c r="L395" s="1"/>
  <c r="I396"/>
  <c r="K397"/>
  <c r="I397"/>
  <c r="K398"/>
  <c r="I398"/>
  <c r="K399"/>
  <c r="J399"/>
  <c r="I399"/>
  <c r="K402"/>
  <c r="L402" s="1"/>
  <c r="K413"/>
  <c r="K401"/>
  <c r="K400"/>
  <c r="J401"/>
  <c r="J400"/>
  <c r="I401"/>
  <c r="L401" s="1"/>
  <c r="I400"/>
  <c r="L400" s="1"/>
  <c r="J444"/>
  <c r="J438"/>
  <c r="J432"/>
  <c r="J413"/>
  <c r="I424"/>
  <c r="L424" s="1"/>
  <c r="I425"/>
  <c r="L425" s="1"/>
  <c r="I426"/>
  <c r="L426" s="1"/>
  <c r="I427"/>
  <c r="L427" s="1"/>
  <c r="I428"/>
  <c r="L428" s="1"/>
  <c r="I429"/>
  <c r="L429" s="1"/>
  <c r="I430"/>
  <c r="L430" s="1"/>
  <c r="I431"/>
  <c r="L431" s="1"/>
  <c r="I432"/>
  <c r="L432" s="1"/>
  <c r="I433"/>
  <c r="L433" s="1"/>
  <c r="I434"/>
  <c r="L434" s="1"/>
  <c r="I435"/>
  <c r="L435" s="1"/>
  <c r="I436"/>
  <c r="L436" s="1"/>
  <c r="I437"/>
  <c r="L437" s="1"/>
  <c r="I438"/>
  <c r="I439"/>
  <c r="L439" s="1"/>
  <c r="I440"/>
  <c r="L440" s="1"/>
  <c r="I441"/>
  <c r="L441" s="1"/>
  <c r="I442"/>
  <c r="L442" s="1"/>
  <c r="I443"/>
  <c r="L443" s="1"/>
  <c r="I444"/>
  <c r="L444" s="1"/>
  <c r="I445"/>
  <c r="L445" s="1"/>
  <c r="I446"/>
  <c r="L446" s="1"/>
  <c r="I447"/>
  <c r="L447" s="1"/>
  <c r="L388" l="1"/>
  <c r="L387"/>
  <c r="L386"/>
  <c r="L385"/>
  <c r="L379"/>
  <c r="L377"/>
  <c r="L375"/>
  <c r="L374"/>
  <c r="L376"/>
  <c r="L366"/>
  <c r="L368" s="1"/>
  <c r="L372"/>
  <c r="L373"/>
  <c r="L380"/>
  <c r="L378"/>
  <c r="L381"/>
  <c r="L382"/>
  <c r="L383"/>
  <c r="L384"/>
  <c r="L389"/>
  <c r="L438"/>
  <c r="L397"/>
  <c r="L390"/>
  <c r="L399"/>
  <c r="L396"/>
  <c r="L398"/>
  <c r="H452"/>
  <c r="H453"/>
  <c r="J453" s="1"/>
  <c r="H454"/>
  <c r="J454" s="1"/>
  <c r="H455"/>
  <c r="I455"/>
  <c r="C456"/>
  <c r="H456" s="1"/>
  <c r="H457"/>
  <c r="J457" s="1"/>
  <c r="H458"/>
  <c r="J458" s="1"/>
  <c r="H459"/>
  <c r="J459" s="1"/>
  <c r="H460"/>
  <c r="J460" s="1"/>
  <c r="H461"/>
  <c r="J461" s="1"/>
  <c r="H462"/>
  <c r="J462" s="1"/>
  <c r="H463"/>
  <c r="J463" s="1"/>
  <c r="H464"/>
  <c r="J464" s="1"/>
  <c r="H465"/>
  <c r="J465" s="1"/>
  <c r="H466"/>
  <c r="J466" s="1"/>
  <c r="H467"/>
  <c r="J467" s="1"/>
  <c r="H468"/>
  <c r="J468" s="1"/>
  <c r="H469"/>
  <c r="I469"/>
  <c r="H470"/>
  <c r="I470"/>
  <c r="H471"/>
  <c r="J471" s="1"/>
  <c r="H472"/>
  <c r="J472" s="1"/>
  <c r="H473"/>
  <c r="J473" s="1"/>
  <c r="H474"/>
  <c r="J474" s="1"/>
  <c r="H475"/>
  <c r="J475" s="1"/>
  <c r="H476"/>
  <c r="J476" s="1"/>
  <c r="H477"/>
  <c r="I477"/>
  <c r="H478"/>
  <c r="J478" s="1"/>
  <c r="H479"/>
  <c r="J479" s="1"/>
  <c r="H480"/>
  <c r="J480" s="1"/>
  <c r="H481"/>
  <c r="J481" s="1"/>
  <c r="H482"/>
  <c r="J482" s="1"/>
  <c r="H483"/>
  <c r="J483" s="1"/>
  <c r="H484"/>
  <c r="J484" s="1"/>
  <c r="H485"/>
  <c r="J485" s="1"/>
  <c r="H486"/>
  <c r="J486" s="1"/>
  <c r="I403"/>
  <c r="L403" s="1"/>
  <c r="I410"/>
  <c r="L410" s="1"/>
  <c r="I411"/>
  <c r="L411" s="1"/>
  <c r="I412"/>
  <c r="L412" s="1"/>
  <c r="I413"/>
  <c r="L413" s="1"/>
  <c r="I414"/>
  <c r="L414" s="1"/>
  <c r="I415"/>
  <c r="L415" s="1"/>
  <c r="I416"/>
  <c r="L416" s="1"/>
  <c r="I417"/>
  <c r="L417" s="1"/>
  <c r="I418"/>
  <c r="L418" s="1"/>
  <c r="I419"/>
  <c r="L419" s="1"/>
  <c r="I420"/>
  <c r="L420" s="1"/>
  <c r="I421"/>
  <c r="L421" s="1"/>
  <c r="I422"/>
  <c r="L422" s="1"/>
  <c r="I423"/>
  <c r="L423" s="1"/>
  <c r="I409"/>
  <c r="I405" l="1"/>
  <c r="L405"/>
  <c r="J455"/>
  <c r="K454"/>
  <c r="I449"/>
  <c r="J470"/>
  <c r="J477"/>
  <c r="K472"/>
  <c r="K485"/>
  <c r="J452"/>
  <c r="H487"/>
  <c r="K486"/>
  <c r="K476"/>
  <c r="L409"/>
  <c r="L449" s="1"/>
  <c r="K479"/>
  <c r="K466"/>
  <c r="K461"/>
  <c r="K460"/>
  <c r="K474"/>
  <c r="K473"/>
  <c r="J469"/>
  <c r="K468"/>
  <c r="K464"/>
  <c r="K463"/>
  <c r="K462"/>
  <c r="K483"/>
  <c r="K482"/>
  <c r="K481"/>
  <c r="K480"/>
  <c r="K458"/>
  <c r="K457"/>
  <c r="K452"/>
  <c r="K478"/>
  <c r="K477"/>
  <c r="K475"/>
  <c r="K471"/>
  <c r="K470"/>
  <c r="K465"/>
  <c r="K484"/>
  <c r="K469"/>
  <c r="K467"/>
  <c r="K459"/>
  <c r="K455"/>
  <c r="K453"/>
  <c r="K456"/>
  <c r="J456"/>
  <c r="D8" i="3"/>
  <c r="H6" i="2"/>
  <c r="J6" s="1"/>
  <c r="I10"/>
  <c r="H10"/>
  <c r="H8"/>
  <c r="J8" s="1"/>
  <c r="H7"/>
  <c r="K7" s="1"/>
  <c r="H11"/>
  <c r="J11" s="1"/>
  <c r="I14"/>
  <c r="H14"/>
  <c r="H9"/>
  <c r="K9" s="1"/>
  <c r="H13"/>
  <c r="K13" s="1"/>
  <c r="H12"/>
  <c r="J12" s="1"/>
  <c r="H16"/>
  <c r="J16" s="1"/>
  <c r="H15"/>
  <c r="K15" s="1"/>
  <c r="H18"/>
  <c r="K18" s="1"/>
  <c r="H17"/>
  <c r="K17" s="1"/>
  <c r="H19"/>
  <c r="K19" s="1"/>
  <c r="K487" i="5" l="1"/>
  <c r="K6" i="2"/>
  <c r="J10"/>
  <c r="K10"/>
  <c r="J7"/>
  <c r="K8"/>
  <c r="K11"/>
  <c r="K14"/>
  <c r="J14"/>
  <c r="J9"/>
  <c r="J13"/>
  <c r="K12"/>
  <c r="J15"/>
  <c r="K16"/>
  <c r="J17"/>
  <c r="J18"/>
  <c r="J19"/>
  <c r="H25" l="1"/>
  <c r="K25" s="1"/>
  <c r="H23"/>
  <c r="K23" s="1"/>
  <c r="H22"/>
  <c r="J22" s="1"/>
  <c r="H21"/>
  <c r="I20"/>
  <c r="H20"/>
  <c r="H24"/>
  <c r="J24" s="1"/>
  <c r="H26"/>
  <c r="J26" s="1"/>
  <c r="H28"/>
  <c r="J28" s="1"/>
  <c r="K27"/>
  <c r="H27"/>
  <c r="J27" s="1"/>
  <c r="J30"/>
  <c r="H30"/>
  <c r="K30" s="1"/>
  <c r="H29"/>
  <c r="K29" s="1"/>
  <c r="H33"/>
  <c r="J33" s="1"/>
  <c r="H32"/>
  <c r="J32" s="1"/>
  <c r="H31"/>
  <c r="J31" s="1"/>
  <c r="H34"/>
  <c r="J34" s="1"/>
  <c r="H36"/>
  <c r="K36" s="1"/>
  <c r="H35"/>
  <c r="K35" s="1"/>
  <c r="H38"/>
  <c r="J38" s="1"/>
  <c r="H37"/>
  <c r="J37" s="1"/>
  <c r="H41"/>
  <c r="J41" s="1"/>
  <c r="H40"/>
  <c r="K40" s="1"/>
  <c r="H39"/>
  <c r="J39" s="1"/>
  <c r="H43"/>
  <c r="J43" s="1"/>
  <c r="H42"/>
  <c r="J42" s="1"/>
  <c r="I47"/>
  <c r="H47"/>
  <c r="H45"/>
  <c r="J45" s="1"/>
  <c r="H44"/>
  <c r="J44" s="1"/>
  <c r="H46"/>
  <c r="J46" s="1"/>
  <c r="H51"/>
  <c r="K51" s="1"/>
  <c r="H50"/>
  <c r="J50" s="1"/>
  <c r="H49"/>
  <c r="J49" s="1"/>
  <c r="H54"/>
  <c r="K54" s="1"/>
  <c r="H53"/>
  <c r="J53" s="1"/>
  <c r="H52"/>
  <c r="K52" s="1"/>
  <c r="H56"/>
  <c r="J56" s="1"/>
  <c r="H55"/>
  <c r="K55" s="1"/>
  <c r="H58"/>
  <c r="J58" s="1"/>
  <c r="H57"/>
  <c r="J57" s="1"/>
  <c r="H60"/>
  <c r="K60" s="1"/>
  <c r="H59"/>
  <c r="K59" s="1"/>
  <c r="H61"/>
  <c r="K61" s="1"/>
  <c r="H63"/>
  <c r="J63" s="1"/>
  <c r="H62"/>
  <c r="K62" s="1"/>
  <c r="H65"/>
  <c r="J65" s="1"/>
  <c r="H64"/>
  <c r="K64" s="1"/>
  <c r="H67"/>
  <c r="K67" s="1"/>
  <c r="H66"/>
  <c r="J66" s="1"/>
  <c r="H68"/>
  <c r="I68"/>
  <c r="H69"/>
  <c r="H71"/>
  <c r="I70"/>
  <c r="H70"/>
  <c r="H73"/>
  <c r="I72"/>
  <c r="H72"/>
  <c r="H74"/>
  <c r="K74" s="1"/>
  <c r="H75"/>
  <c r="J75" s="1"/>
  <c r="H76"/>
  <c r="K76" s="1"/>
  <c r="H78"/>
  <c r="J78" s="1"/>
  <c r="H77"/>
  <c r="K77" s="1"/>
  <c r="H80"/>
  <c r="K80" s="1"/>
  <c r="H79"/>
  <c r="K79" s="1"/>
  <c r="H81"/>
  <c r="K81" s="1"/>
  <c r="I83"/>
  <c r="H83"/>
  <c r="H82"/>
  <c r="J82" s="1"/>
  <c r="D7" i="3"/>
  <c r="I85" i="2"/>
  <c r="H85"/>
  <c r="H84"/>
  <c r="H86"/>
  <c r="J86" s="1"/>
  <c r="I89"/>
  <c r="H89"/>
  <c r="H88"/>
  <c r="H92"/>
  <c r="K92" s="1"/>
  <c r="H91"/>
  <c r="K91" s="1"/>
  <c r="H90"/>
  <c r="J90" s="1"/>
  <c r="H94"/>
  <c r="K94" s="1"/>
  <c r="I93"/>
  <c r="H93"/>
  <c r="H96"/>
  <c r="J96" s="1"/>
  <c r="H95"/>
  <c r="K95" s="1"/>
  <c r="H99"/>
  <c r="K99" s="1"/>
  <c r="H98"/>
  <c r="I97"/>
  <c r="H97"/>
  <c r="I100"/>
  <c r="H100"/>
  <c r="H101"/>
  <c r="J101" s="1"/>
  <c r="H103"/>
  <c r="J103" s="1"/>
  <c r="H102"/>
  <c r="K102" s="1"/>
  <c r="H105"/>
  <c r="K105" s="1"/>
  <c r="H104"/>
  <c r="K104" s="1"/>
  <c r="H106"/>
  <c r="I106"/>
  <c r="H107"/>
  <c r="I108"/>
  <c r="H108"/>
  <c r="H109"/>
  <c r="K109" s="1"/>
  <c r="H112"/>
  <c r="J112" s="1"/>
  <c r="H111"/>
  <c r="K111" s="1"/>
  <c r="H110"/>
  <c r="J110" s="1"/>
  <c r="I113"/>
  <c r="H113"/>
  <c r="H116"/>
  <c r="K116" s="1"/>
  <c r="H115"/>
  <c r="K115" s="1"/>
  <c r="H114"/>
  <c r="J114" s="1"/>
  <c r="I117"/>
  <c r="H117"/>
  <c r="H118"/>
  <c r="I119"/>
  <c r="H119"/>
  <c r="I121"/>
  <c r="H121"/>
  <c r="I120"/>
  <c r="H120"/>
  <c r="I123"/>
  <c r="H123"/>
  <c r="H122"/>
  <c r="I125"/>
  <c r="H125"/>
  <c r="H124"/>
  <c r="K124" s="1"/>
  <c r="D9" i="3"/>
  <c r="I126" i="2"/>
  <c r="H126"/>
  <c r="H144"/>
  <c r="J144" s="1"/>
  <c r="H145"/>
  <c r="K145" s="1"/>
  <c r="H142"/>
  <c r="J142" s="1"/>
  <c r="H141"/>
  <c r="J141" s="1"/>
  <c r="H140"/>
  <c r="J140" s="1"/>
  <c r="H139"/>
  <c r="J139" s="1"/>
  <c r="H138"/>
  <c r="H129"/>
  <c r="J129" s="1"/>
  <c r="H128"/>
  <c r="J128" s="1"/>
  <c r="H131"/>
  <c r="I130"/>
  <c r="H130"/>
  <c r="H133"/>
  <c r="K133" s="1"/>
  <c r="H132"/>
  <c r="K132" s="1"/>
  <c r="I147"/>
  <c r="H147"/>
  <c r="H143"/>
  <c r="J143" s="1"/>
  <c r="I137"/>
  <c r="H137"/>
  <c r="H136"/>
  <c r="H135"/>
  <c r="H134"/>
  <c r="K134" s="1"/>
  <c r="H148"/>
  <c r="K148" s="1"/>
  <c r="H146"/>
  <c r="D6" i="3"/>
  <c r="I149" i="2"/>
  <c r="H149"/>
  <c r="H151"/>
  <c r="J151" s="1"/>
  <c r="H150"/>
  <c r="K150" s="1"/>
  <c r="I154"/>
  <c r="H154"/>
  <c r="H153"/>
  <c r="J153" s="1"/>
  <c r="H152"/>
  <c r="J152" s="1"/>
  <c r="H155"/>
  <c r="K155" s="1"/>
  <c r="H159"/>
  <c r="K159" s="1"/>
  <c r="H158"/>
  <c r="K158" s="1"/>
  <c r="H157"/>
  <c r="J157" s="1"/>
  <c r="I160"/>
  <c r="H160"/>
  <c r="H162"/>
  <c r="I161"/>
  <c r="H161"/>
  <c r="H163"/>
  <c r="J163" s="1"/>
  <c r="H164"/>
  <c r="H166"/>
  <c r="J166" s="1"/>
  <c r="H165"/>
  <c r="K165" s="1"/>
  <c r="H167"/>
  <c r="K167" s="1"/>
  <c r="H169"/>
  <c r="K169" s="1"/>
  <c r="H168"/>
  <c r="K168" s="1"/>
  <c r="I171"/>
  <c r="H171"/>
  <c r="I170"/>
  <c r="H170"/>
  <c r="I172"/>
  <c r="H172"/>
  <c r="H173"/>
  <c r="J173" s="1"/>
  <c r="H175"/>
  <c r="K175" s="1"/>
  <c r="H174"/>
  <c r="K174" s="1"/>
  <c r="H177"/>
  <c r="K177" s="1"/>
  <c r="H176"/>
  <c r="K176" s="1"/>
  <c r="H179"/>
  <c r="J179" s="1"/>
  <c r="H178"/>
  <c r="J178" s="1"/>
  <c r="D5" i="3"/>
  <c r="D4"/>
  <c r="D3"/>
  <c r="K47" i="2" l="1"/>
  <c r="K42"/>
  <c r="J36"/>
  <c r="J61"/>
  <c r="K22"/>
  <c r="J25"/>
  <c r="J23"/>
  <c r="J20"/>
  <c r="J21"/>
  <c r="K20"/>
  <c r="K21"/>
  <c r="K24"/>
  <c r="K26"/>
  <c r="K28"/>
  <c r="J29"/>
  <c r="K32"/>
  <c r="K33"/>
  <c r="K31"/>
  <c r="K34"/>
  <c r="J35"/>
  <c r="K37"/>
  <c r="K38"/>
  <c r="K39"/>
  <c r="J40"/>
  <c r="K41"/>
  <c r="K43"/>
  <c r="J47"/>
  <c r="K44"/>
  <c r="K45"/>
  <c r="K46"/>
  <c r="K49"/>
  <c r="J51"/>
  <c r="K50"/>
  <c r="J52"/>
  <c r="K53"/>
  <c r="J54"/>
  <c r="J55"/>
  <c r="K56"/>
  <c r="K57"/>
  <c r="K58"/>
  <c r="J60"/>
  <c r="J59"/>
  <c r="J68"/>
  <c r="K68"/>
  <c r="J64"/>
  <c r="K63"/>
  <c r="J62"/>
  <c r="K65"/>
  <c r="J67"/>
  <c r="K66"/>
  <c r="J69"/>
  <c r="K69"/>
  <c r="J70"/>
  <c r="J71"/>
  <c r="K70"/>
  <c r="K71"/>
  <c r="J72"/>
  <c r="K72"/>
  <c r="K73"/>
  <c r="J73"/>
  <c r="K123"/>
  <c r="K121"/>
  <c r="J74"/>
  <c r="J106"/>
  <c r="K89"/>
  <c r="J113"/>
  <c r="K106"/>
  <c r="J94"/>
  <c r="K101"/>
  <c r="K75"/>
  <c r="J76"/>
  <c r="J77"/>
  <c r="K78"/>
  <c r="J80"/>
  <c r="J79"/>
  <c r="J81"/>
  <c r="K82"/>
  <c r="J83"/>
  <c r="K83"/>
  <c r="J84"/>
  <c r="K84"/>
  <c r="K85"/>
  <c r="J85"/>
  <c r="K86"/>
  <c r="J88"/>
  <c r="K88"/>
  <c r="J89"/>
  <c r="J92"/>
  <c r="J91"/>
  <c r="K90"/>
  <c r="K93"/>
  <c r="J93"/>
  <c r="K96"/>
  <c r="J95"/>
  <c r="J97"/>
  <c r="K97"/>
  <c r="J98"/>
  <c r="K98"/>
  <c r="J99"/>
  <c r="J100"/>
  <c r="K100"/>
  <c r="J102"/>
  <c r="K103"/>
  <c r="J104"/>
  <c r="J105"/>
  <c r="J145"/>
  <c r="J124"/>
  <c r="J176"/>
  <c r="K107"/>
  <c r="J107"/>
  <c r="J108"/>
  <c r="K108"/>
  <c r="J109"/>
  <c r="J111"/>
  <c r="K112"/>
  <c r="K110"/>
  <c r="K113"/>
  <c r="K114"/>
  <c r="J116"/>
  <c r="J115"/>
  <c r="J117"/>
  <c r="K117"/>
  <c r="J118"/>
  <c r="K118"/>
  <c r="K119"/>
  <c r="J119"/>
  <c r="J120"/>
  <c r="K120"/>
  <c r="J121"/>
  <c r="J122"/>
  <c r="K122"/>
  <c r="J123"/>
  <c r="K125"/>
  <c r="J125"/>
  <c r="K126"/>
  <c r="J126"/>
  <c r="K144"/>
  <c r="K152"/>
  <c r="J174"/>
  <c r="J154"/>
  <c r="K147"/>
  <c r="J138"/>
  <c r="K138"/>
  <c r="K139"/>
  <c r="K140"/>
  <c r="K141"/>
  <c r="K142"/>
  <c r="J147"/>
  <c r="K128"/>
  <c r="K129"/>
  <c r="J130"/>
  <c r="K130"/>
  <c r="J131"/>
  <c r="K131"/>
  <c r="J133"/>
  <c r="J132"/>
  <c r="K143"/>
  <c r="K137"/>
  <c r="J137"/>
  <c r="K136"/>
  <c r="J136"/>
  <c r="J135"/>
  <c r="K135"/>
  <c r="J134"/>
  <c r="J148"/>
  <c r="J146"/>
  <c r="K146"/>
  <c r="J175"/>
  <c r="K149"/>
  <c r="J149"/>
  <c r="K172"/>
  <c r="J150"/>
  <c r="K151"/>
  <c r="K154"/>
  <c r="K153"/>
  <c r="J155"/>
  <c r="K157"/>
  <c r="J159"/>
  <c r="J158"/>
  <c r="J160"/>
  <c r="K160"/>
  <c r="K161"/>
  <c r="J161"/>
  <c r="J162"/>
  <c r="K162"/>
  <c r="K163"/>
  <c r="J164"/>
  <c r="K164"/>
  <c r="J165"/>
  <c r="K166"/>
  <c r="J167"/>
  <c r="J168"/>
  <c r="J169"/>
  <c r="K170"/>
  <c r="J170"/>
  <c r="J171"/>
  <c r="K171"/>
  <c r="J172"/>
  <c r="K173"/>
  <c r="J177"/>
  <c r="K178"/>
  <c r="K179"/>
  <c r="H180"/>
  <c r="K180" s="1"/>
  <c r="H182"/>
  <c r="K182" s="1"/>
  <c r="H181"/>
  <c r="K181" s="1"/>
  <c r="H185"/>
  <c r="K185" s="1"/>
  <c r="I184"/>
  <c r="H184"/>
  <c r="H183"/>
  <c r="H187"/>
  <c r="J187" s="1"/>
  <c r="H186"/>
  <c r="J186" s="1"/>
  <c r="I188"/>
  <c r="H188"/>
  <c r="H191"/>
  <c r="K191" s="1"/>
  <c r="H190"/>
  <c r="K190" s="1"/>
  <c r="H189"/>
  <c r="J189" s="1"/>
  <c r="H192"/>
  <c r="K192" s="1"/>
  <c r="H194"/>
  <c r="J194" s="1"/>
  <c r="H193"/>
  <c r="J193" s="1"/>
  <c r="H196"/>
  <c r="K196" s="1"/>
  <c r="H197"/>
  <c r="K197" s="1"/>
  <c r="H199"/>
  <c r="J199" s="1"/>
  <c r="H198"/>
  <c r="K198" s="1"/>
  <c r="H200"/>
  <c r="J200" s="1"/>
  <c r="H201"/>
  <c r="K201" s="1"/>
  <c r="I204"/>
  <c r="H204"/>
  <c r="H203"/>
  <c r="K203" s="1"/>
  <c r="I202"/>
  <c r="H202"/>
  <c r="H206"/>
  <c r="K206" s="1"/>
  <c r="H205"/>
  <c r="J205" s="1"/>
  <c r="I208"/>
  <c r="H208"/>
  <c r="I207"/>
  <c r="H207"/>
  <c r="H210"/>
  <c r="J210" s="1"/>
  <c r="I209"/>
  <c r="H209"/>
  <c r="I212"/>
  <c r="H212"/>
  <c r="H211"/>
  <c r="H213"/>
  <c r="K213" s="1"/>
  <c r="I214"/>
  <c r="H214"/>
  <c r="H215"/>
  <c r="K215" s="1"/>
  <c r="H217"/>
  <c r="J217" s="1"/>
  <c r="H216"/>
  <c r="J216" s="1"/>
  <c r="H219"/>
  <c r="K219" s="1"/>
  <c r="H218"/>
  <c r="K218" s="1"/>
  <c r="I220"/>
  <c r="H220"/>
  <c r="I221"/>
  <c r="H221"/>
  <c r="H222"/>
  <c r="K222" s="1"/>
  <c r="H223"/>
  <c r="J223" s="1"/>
  <c r="H225"/>
  <c r="J225" s="1"/>
  <c r="H224"/>
  <c r="K224" s="1"/>
  <c r="H228"/>
  <c r="K228" s="1"/>
  <c r="H227"/>
  <c r="J227" s="1"/>
  <c r="H230"/>
  <c r="J230" s="1"/>
  <c r="H229"/>
  <c r="K229" s="1"/>
  <c r="H232"/>
  <c r="J232" s="1"/>
  <c r="I231"/>
  <c r="H231"/>
  <c r="H235"/>
  <c r="I234"/>
  <c r="H234"/>
  <c r="H233"/>
  <c r="J233" s="1"/>
  <c r="H236"/>
  <c r="K236" s="1"/>
  <c r="H238"/>
  <c r="J238" s="1"/>
  <c r="H237"/>
  <c r="J237" s="1"/>
  <c r="H240"/>
  <c r="K240" s="1"/>
  <c r="H239"/>
  <c r="J239" s="1"/>
  <c r="H241"/>
  <c r="K241" s="1"/>
  <c r="H242"/>
  <c r="K242" s="1"/>
  <c r="H244"/>
  <c r="J244" s="1"/>
  <c r="H243"/>
  <c r="J243" s="1"/>
  <c r="H245"/>
  <c r="K245" s="1"/>
  <c r="H246"/>
  <c r="J246" s="1"/>
  <c r="H247"/>
  <c r="J247" s="1"/>
  <c r="H248"/>
  <c r="J248" s="1"/>
  <c r="H250"/>
  <c r="J250" s="1"/>
  <c r="H249"/>
  <c r="J249" s="1"/>
  <c r="H252"/>
  <c r="J252" s="1"/>
  <c r="H251"/>
  <c r="K251" s="1"/>
  <c r="H254"/>
  <c r="J254" s="1"/>
  <c r="H253"/>
  <c r="J253" s="1"/>
  <c r="H256"/>
  <c r="J256" s="1"/>
  <c r="H255"/>
  <c r="K255" s="1"/>
  <c r="H257"/>
  <c r="K257" s="1"/>
  <c r="H258"/>
  <c r="K258" s="1"/>
  <c r="H261"/>
  <c r="K261" s="1"/>
  <c r="H260"/>
  <c r="K260" s="1"/>
  <c r="H262"/>
  <c r="K262" s="1"/>
  <c r="I264"/>
  <c r="H264"/>
  <c r="I263"/>
  <c r="H263"/>
  <c r="H266"/>
  <c r="K266" s="1"/>
  <c r="H265"/>
  <c r="K265" s="1"/>
  <c r="H268"/>
  <c r="K268" s="1"/>
  <c r="H267"/>
  <c r="J267" s="1"/>
  <c r="H270"/>
  <c r="K270" s="1"/>
  <c r="H269"/>
  <c r="K269" s="1"/>
  <c r="H271"/>
  <c r="K271" s="1"/>
  <c r="H273"/>
  <c r="K273" s="1"/>
  <c r="H272"/>
  <c r="K272" s="1"/>
  <c r="H275"/>
  <c r="J275" s="1"/>
  <c r="H274"/>
  <c r="K274" s="1"/>
  <c r="I276"/>
  <c r="H276"/>
  <c r="H277"/>
  <c r="K277" s="1"/>
  <c r="H279"/>
  <c r="J279" s="1"/>
  <c r="H278"/>
  <c r="J278" s="1"/>
  <c r="H280"/>
  <c r="K280" s="1"/>
  <c r="H281"/>
  <c r="K281" s="1"/>
  <c r="I283"/>
  <c r="H283"/>
  <c r="H282"/>
  <c r="J282" s="1"/>
  <c r="H284"/>
  <c r="K284" s="1"/>
  <c r="H285"/>
  <c r="J285" s="1"/>
  <c r="H286"/>
  <c r="J286" s="1"/>
  <c r="H288"/>
  <c r="K288" s="1"/>
  <c r="H289"/>
  <c r="K289" s="1"/>
  <c r="H290"/>
  <c r="J290" s="1"/>
  <c r="H291"/>
  <c r="J291" s="1"/>
  <c r="H292"/>
  <c r="J292" s="1"/>
  <c r="H293"/>
  <c r="J293" s="1"/>
  <c r="H294"/>
  <c r="K294" s="1"/>
  <c r="H295"/>
  <c r="K295" s="1"/>
  <c r="H296"/>
  <c r="J296" s="1"/>
  <c r="H297"/>
  <c r="K297" s="1"/>
  <c r="H298"/>
  <c r="J298" s="1"/>
  <c r="H300"/>
  <c r="K300" s="1"/>
  <c r="H299"/>
  <c r="J299" s="1"/>
  <c r="H301"/>
  <c r="K301" s="1"/>
  <c r="H302"/>
  <c r="K302" s="1"/>
  <c r="H304"/>
  <c r="J304" s="1"/>
  <c r="H303"/>
  <c r="K303" s="1"/>
  <c r="H305"/>
  <c r="K305" s="1"/>
  <c r="H307"/>
  <c r="K307" s="1"/>
  <c r="H306"/>
  <c r="J306" s="1"/>
  <c r="H308"/>
  <c r="K308" s="1"/>
  <c r="H309"/>
  <c r="J309" s="1"/>
  <c r="H310"/>
  <c r="J310" s="1"/>
  <c r="H311"/>
  <c r="K311" s="1"/>
  <c r="H312"/>
  <c r="K312" s="1"/>
  <c r="H314"/>
  <c r="K314" s="1"/>
  <c r="H313"/>
  <c r="J313" s="1"/>
  <c r="H316"/>
  <c r="K316" s="1"/>
  <c r="H317"/>
  <c r="J317" s="1"/>
  <c r="H318"/>
  <c r="K318" s="1"/>
  <c r="H322"/>
  <c r="K322" s="1"/>
  <c r="I323"/>
  <c r="H323"/>
  <c r="H324"/>
  <c r="J324" s="1"/>
  <c r="H321"/>
  <c r="K321" s="1"/>
  <c r="H325"/>
  <c r="K325" s="1"/>
  <c r="H326"/>
  <c r="K326" s="1"/>
  <c r="H319"/>
  <c r="J319" s="1"/>
  <c r="H320"/>
  <c r="J320" s="1"/>
  <c r="H327"/>
  <c r="J327" s="1"/>
  <c r="H328"/>
  <c r="J328" s="1"/>
  <c r="I329"/>
  <c r="H329"/>
  <c r="I330"/>
  <c r="H330"/>
  <c r="J201" l="1"/>
  <c r="J198"/>
  <c r="J182"/>
  <c r="J188"/>
  <c r="K193"/>
  <c r="J270"/>
  <c r="J265"/>
  <c r="K186"/>
  <c r="J180"/>
  <c r="J181"/>
  <c r="J183"/>
  <c r="K183"/>
  <c r="J184"/>
  <c r="K184"/>
  <c r="J185"/>
  <c r="K187"/>
  <c r="K188"/>
  <c r="K189"/>
  <c r="J191"/>
  <c r="J190"/>
  <c r="J192"/>
  <c r="K194"/>
  <c r="J196"/>
  <c r="J197"/>
  <c r="J258"/>
  <c r="K275"/>
  <c r="J271"/>
  <c r="J218"/>
  <c r="K199"/>
  <c r="K200"/>
  <c r="K204"/>
  <c r="J204"/>
  <c r="J203"/>
  <c r="K202"/>
  <c r="J202"/>
  <c r="K279"/>
  <c r="K223"/>
  <c r="J206"/>
  <c r="K205"/>
  <c r="J261"/>
  <c r="J220"/>
  <c r="K209"/>
  <c r="K207"/>
  <c r="J207"/>
  <c r="J208"/>
  <c r="K208"/>
  <c r="J209"/>
  <c r="K210"/>
  <c r="J211"/>
  <c r="K211"/>
  <c r="J212"/>
  <c r="K212"/>
  <c r="J213"/>
  <c r="J214"/>
  <c r="K214"/>
  <c r="J215"/>
  <c r="K216"/>
  <c r="K217"/>
  <c r="J219"/>
  <c r="K220"/>
  <c r="J274"/>
  <c r="K243"/>
  <c r="J241"/>
  <c r="K237"/>
  <c r="K221"/>
  <c r="J221"/>
  <c r="J222"/>
  <c r="J300"/>
  <c r="J289"/>
  <c r="J255"/>
  <c r="K247"/>
  <c r="J264"/>
  <c r="K304"/>
  <c r="J297"/>
  <c r="K253"/>
  <c r="J245"/>
  <c r="J224"/>
  <c r="K225"/>
  <c r="J228"/>
  <c r="K227"/>
  <c r="J229"/>
  <c r="K230"/>
  <c r="K231"/>
  <c r="J231"/>
  <c r="K232"/>
  <c r="J234"/>
  <c r="J235"/>
  <c r="K233"/>
  <c r="K234"/>
  <c r="K235"/>
  <c r="J236"/>
  <c r="K238"/>
  <c r="J240"/>
  <c r="K239"/>
  <c r="J242"/>
  <c r="K244"/>
  <c r="K246"/>
  <c r="K248"/>
  <c r="K249"/>
  <c r="K250"/>
  <c r="J251"/>
  <c r="K252"/>
  <c r="K254"/>
  <c r="K256"/>
  <c r="J257"/>
  <c r="J260"/>
  <c r="J262"/>
  <c r="J263"/>
  <c r="K263"/>
  <c r="K264"/>
  <c r="J266"/>
  <c r="J268"/>
  <c r="K267"/>
  <c r="J269"/>
  <c r="J273"/>
  <c r="J272"/>
  <c r="J276"/>
  <c r="K276"/>
  <c r="J277"/>
  <c r="K278"/>
  <c r="J280"/>
  <c r="J281"/>
  <c r="J283"/>
  <c r="K283"/>
  <c r="K282"/>
  <c r="J284"/>
  <c r="K285"/>
  <c r="K286"/>
  <c r="J288"/>
  <c r="K290"/>
  <c r="K291"/>
  <c r="K292"/>
  <c r="K293"/>
  <c r="J294"/>
  <c r="J295"/>
  <c r="K298"/>
  <c r="K296"/>
  <c r="K299"/>
  <c r="J301"/>
  <c r="J302"/>
  <c r="J303"/>
  <c r="J305"/>
  <c r="J307"/>
  <c r="K306"/>
  <c r="J308"/>
  <c r="K309"/>
  <c r="K310"/>
  <c r="J311"/>
  <c r="J312"/>
  <c r="J314"/>
  <c r="K313"/>
  <c r="J323"/>
  <c r="J316"/>
  <c r="K317"/>
  <c r="J318"/>
  <c r="J321"/>
  <c r="J322"/>
  <c r="K323"/>
  <c r="K324"/>
  <c r="J325"/>
  <c r="J326"/>
  <c r="K319"/>
  <c r="K320"/>
  <c r="K327"/>
  <c r="K328"/>
  <c r="J329"/>
  <c r="K329"/>
  <c r="J330"/>
  <c r="K330"/>
  <c r="H331" l="1"/>
  <c r="J331" s="1"/>
  <c r="K331" l="1"/>
  <c r="H10" i="1" l="1"/>
  <c r="J10" s="1"/>
  <c r="H11"/>
  <c r="J11" s="1"/>
  <c r="H12"/>
  <c r="J12" s="1"/>
  <c r="I13"/>
  <c r="H13"/>
  <c r="J13" s="1"/>
  <c r="J20"/>
  <c r="J32"/>
  <c r="J42"/>
  <c r="J50"/>
  <c r="J58"/>
  <c r="J66"/>
  <c r="J74"/>
  <c r="J82"/>
  <c r="J110"/>
  <c r="J118"/>
  <c r="J126"/>
  <c r="J138"/>
  <c r="J146"/>
  <c r="J154"/>
  <c r="J166"/>
  <c r="J178"/>
  <c r="J186"/>
  <c r="J194"/>
  <c r="J202"/>
  <c r="J210"/>
  <c r="J218"/>
  <c r="J226"/>
  <c r="J234"/>
  <c r="J250"/>
  <c r="J270"/>
  <c r="H15"/>
  <c r="J15" s="1"/>
  <c r="H16"/>
  <c r="J16" s="1"/>
  <c r="H17"/>
  <c r="J17" s="1"/>
  <c r="H18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J28" s="1"/>
  <c r="H29"/>
  <c r="J29" s="1"/>
  <c r="H30"/>
  <c r="H31"/>
  <c r="J31" s="1"/>
  <c r="H32"/>
  <c r="H33"/>
  <c r="H34"/>
  <c r="J34" s="1"/>
  <c r="H35"/>
  <c r="H38"/>
  <c r="J38" s="1"/>
  <c r="H39"/>
  <c r="J39" s="1"/>
  <c r="H40"/>
  <c r="H41"/>
  <c r="J41" s="1"/>
  <c r="H42"/>
  <c r="H43"/>
  <c r="J43" s="1"/>
  <c r="H44"/>
  <c r="J44" s="1"/>
  <c r="H45"/>
  <c r="J45" s="1"/>
  <c r="H46"/>
  <c r="J46" s="1"/>
  <c r="H47"/>
  <c r="J47" s="1"/>
  <c r="H48"/>
  <c r="H49"/>
  <c r="J49" s="1"/>
  <c r="H50"/>
  <c r="H51"/>
  <c r="J51" s="1"/>
  <c r="H52"/>
  <c r="J52" s="1"/>
  <c r="H53"/>
  <c r="J53" s="1"/>
  <c r="H54"/>
  <c r="J54" s="1"/>
  <c r="H55"/>
  <c r="J55" s="1"/>
  <c r="H56"/>
  <c r="H57"/>
  <c r="J57" s="1"/>
  <c r="H58"/>
  <c r="H59"/>
  <c r="J59" s="1"/>
  <c r="H60"/>
  <c r="J60" s="1"/>
  <c r="H61"/>
  <c r="J61" s="1"/>
  <c r="H62"/>
  <c r="J62" s="1"/>
  <c r="H63"/>
  <c r="H64"/>
  <c r="J64" s="1"/>
  <c r="H65"/>
  <c r="J65" s="1"/>
  <c r="H66"/>
  <c r="H67"/>
  <c r="J67" s="1"/>
  <c r="H68"/>
  <c r="H69"/>
  <c r="J69" s="1"/>
  <c r="H70"/>
  <c r="J70" s="1"/>
  <c r="H71"/>
  <c r="J71" s="1"/>
  <c r="H72"/>
  <c r="J72" s="1"/>
  <c r="H73"/>
  <c r="J73" s="1"/>
  <c r="H74"/>
  <c r="H75"/>
  <c r="H76"/>
  <c r="J76" s="1"/>
  <c r="H77"/>
  <c r="J77" s="1"/>
  <c r="H78"/>
  <c r="J78" s="1"/>
  <c r="H79"/>
  <c r="J79" s="1"/>
  <c r="H80"/>
  <c r="J80" s="1"/>
  <c r="H81"/>
  <c r="J81" s="1"/>
  <c r="H82"/>
  <c r="H83"/>
  <c r="J83" s="1"/>
  <c r="H84"/>
  <c r="J84" s="1"/>
  <c r="H85"/>
  <c r="J85" s="1"/>
  <c r="H86"/>
  <c r="J86" s="1"/>
  <c r="H87"/>
  <c r="J87" s="1"/>
  <c r="H88"/>
  <c r="J88" s="1"/>
  <c r="H89"/>
  <c r="J89" s="1"/>
  <c r="H90"/>
  <c r="H91"/>
  <c r="J91" s="1"/>
  <c r="H92"/>
  <c r="H93"/>
  <c r="J93" s="1"/>
  <c r="H94"/>
  <c r="J94" s="1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H111"/>
  <c r="J111" s="1"/>
  <c r="H112"/>
  <c r="H113"/>
  <c r="J113" s="1"/>
  <c r="H114"/>
  <c r="J114" s="1"/>
  <c r="H115"/>
  <c r="J115" s="1"/>
  <c r="H116"/>
  <c r="J116" s="1"/>
  <c r="H117"/>
  <c r="H118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H127"/>
  <c r="J127" s="1"/>
  <c r="H128"/>
  <c r="H129"/>
  <c r="H130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H139"/>
  <c r="H140"/>
  <c r="J140" s="1"/>
  <c r="H141"/>
  <c r="J141" s="1"/>
  <c r="H142"/>
  <c r="J142" s="1"/>
  <c r="H143"/>
  <c r="J143" s="1"/>
  <c r="H144"/>
  <c r="J144" s="1"/>
  <c r="H145"/>
  <c r="J145" s="1"/>
  <c r="H146"/>
  <c r="H147"/>
  <c r="J147" s="1"/>
  <c r="H148"/>
  <c r="J148" s="1"/>
  <c r="H149"/>
  <c r="J149" s="1"/>
  <c r="H150"/>
  <c r="J150" s="1"/>
  <c r="H151"/>
  <c r="H152"/>
  <c r="J152" s="1"/>
  <c r="H153"/>
  <c r="J153" s="1"/>
  <c r="H154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J170" s="1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J182" s="1"/>
  <c r="H183"/>
  <c r="H184"/>
  <c r="J184" s="1"/>
  <c r="H185"/>
  <c r="J185" s="1"/>
  <c r="H186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H195"/>
  <c r="J195" s="1"/>
  <c r="H196"/>
  <c r="J196" s="1"/>
  <c r="H197"/>
  <c r="J197" s="1"/>
  <c r="H198"/>
  <c r="J198" s="1"/>
  <c r="H199"/>
  <c r="J199" s="1"/>
  <c r="H200"/>
  <c r="H201"/>
  <c r="J201" s="1"/>
  <c r="H202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H211"/>
  <c r="J211" s="1"/>
  <c r="H212"/>
  <c r="J212" s="1"/>
  <c r="H213"/>
  <c r="J213" s="1"/>
  <c r="H214"/>
  <c r="J214" s="1"/>
  <c r="H215"/>
  <c r="H216"/>
  <c r="J216" s="1"/>
  <c r="H217"/>
  <c r="J217" s="1"/>
  <c r="H218"/>
  <c r="H219"/>
  <c r="J219" s="1"/>
  <c r="H220"/>
  <c r="J220" s="1"/>
  <c r="H221"/>
  <c r="H222"/>
  <c r="J222" s="1"/>
  <c r="H223"/>
  <c r="J223" s="1"/>
  <c r="H224"/>
  <c r="H225"/>
  <c r="H226"/>
  <c r="H227"/>
  <c r="H228"/>
  <c r="J228" s="1"/>
  <c r="H229"/>
  <c r="H230"/>
  <c r="J230" s="1"/>
  <c r="H231"/>
  <c r="J231" s="1"/>
  <c r="H232"/>
  <c r="J232" s="1"/>
  <c r="H233"/>
  <c r="H234"/>
  <c r="H235"/>
  <c r="H236"/>
  <c r="H237"/>
  <c r="H238"/>
  <c r="J238" s="1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J262" s="1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J282" s="1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J90" s="1"/>
  <c r="I93"/>
  <c r="I92"/>
  <c r="I94"/>
  <c r="I98"/>
  <c r="J98" s="1"/>
  <c r="I101"/>
  <c r="I102"/>
  <c r="J102" s="1"/>
  <c r="I111"/>
  <c r="I112"/>
  <c r="I113"/>
  <c r="I117"/>
  <c r="I123"/>
  <c r="I129"/>
  <c r="I128"/>
  <c r="I130"/>
  <c r="J130" s="1"/>
  <c r="J129" l="1"/>
  <c r="J117"/>
  <c r="J75"/>
  <c r="J63"/>
  <c r="J35"/>
  <c r="J33"/>
  <c r="J128"/>
  <c r="J112"/>
  <c r="J92"/>
  <c r="J68"/>
  <c r="J56"/>
  <c r="J48"/>
  <c r="J40"/>
  <c r="J30"/>
  <c r="J18"/>
  <c r="J183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comments1.xml><?xml version="1.0" encoding="utf-8"?>
<comments xmlns="http://schemas.openxmlformats.org/spreadsheetml/2006/main">
  <authors>
    <author>vt</author>
  </authors>
  <commentList>
    <comment ref="I12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  <comment ref="I18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  <comment ref="I48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  <comment ref="I54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ABOVE COST
</t>
        </r>
      </text>
    </comment>
    <comment ref="I55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  <comment ref="I68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  <comment ref="I69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  <comment ref="I71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  <comment ref="I99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</commentList>
</comments>
</file>

<file path=xl/sharedStrings.xml><?xml version="1.0" encoding="utf-8"?>
<sst xmlns="http://schemas.openxmlformats.org/spreadsheetml/2006/main" count="2171" uniqueCount="355">
  <si>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</si>
  <si>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</si>
  <si>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</si>
  <si>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</si>
  <si>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</si>
  <si>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</si>
  <si>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</si>
  <si>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</si>
  <si>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</si>
  <si>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</si>
  <si>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</si>
  <si>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</si>
  <si>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</si>
  <si>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</si>
  <si>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</si>
  <si>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</si>
  <si>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</si>
  <si>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</si>
  <si>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</si>
  <si>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</si>
  <si>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</si>
  <si>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</si>
  <si>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</si>
  <si>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</si>
  <si>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</si>
  <si>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</si>
  <si>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</si>
  <si>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</si>
  <si>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</si>
  <si>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</si>
  <si>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</si>
  <si>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</si>
  <si>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</si>
  <si>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</si>
  <si>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</si>
  <si>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</si>
  <si>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</si>
  <si>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</si>
  <si>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</si>
  <si>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</si>
  <si>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</si>
  <si>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</si>
  <si>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</si>
  <si>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</si>
  <si>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</si>
  <si>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</si>
  <si>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</si>
  <si>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</si>
  <si>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</si>
  <si>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</si>
  <si>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</si>
  <si>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</si>
  <si>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</si>
  <si>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</si>
  <si>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</si>
  <si>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</si>
  <si>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</si>
  <si>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</si>
  <si>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</si>
  <si>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</si>
  <si>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</si>
  <si>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</si>
  <si>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</si>
  <si>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</si>
  <si>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</si>
  <si>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</si>
  <si>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</si>
  <si>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</si>
  <si>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</si>
  <si>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</si>
  <si>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</si>
  <si>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</si>
  <si>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</si>
  <si>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</si>
  <si>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</si>
  <si>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</si>
  <si>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</si>
  <si>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</si>
  <si>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</si>
  <si>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</si>
  <si>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</si>
  <si>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</si>
  <si>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</si>
  <si>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</si>
  <si>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</si>
  <si>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</si>
  <si>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</si>
  <si>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</si>
  <si>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</si>
  <si>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</si>
  <si>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</si>
  <si>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</si>
  <si>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</si>
  <si>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</si>
  <si>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</si>
  <si>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</si>
  <si>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</si>
  <si>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</si>
  <si>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</si>
  <si>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</si>
  <si>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</si>
  <si>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</si>
  <si>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</si>
  <si>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</si>
  <si>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</si>
  <si>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</si>
  <si>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</si>
  <si>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</si>
  <si>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</si>
  <si>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</si>
  <si>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</si>
  <si>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</si>
  <si>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</si>
  <si>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</si>
  <si>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</si>
  <si>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</si>
  <si>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</si>
  <si>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</si>
  <si>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</si>
  <si>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</si>
  <si>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</si>
  <si>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</si>
  <si>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</si>
  <si>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</si>
  <si>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</si>
  <si>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</si>
  <si>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</si>
  <si>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</si>
  <si>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</si>
  <si>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</si>
  <si>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</si>
  <si>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</si>
  <si>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</si>
  <si>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</si>
  <si>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</si>
  <si>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</si>
  <si>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</si>
  <si>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</si>
  <si>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</si>
  <si>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</si>
  <si>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</si>
  <si>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</si>
  <si>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</si>
  <si>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</si>
  <si>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</si>
  <si>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</si>
  <si>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</si>
  <si>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</si>
  <si>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</si>
  <si>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</si>
  <si>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</si>
  <si>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</si>
  <si>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</si>
  <si>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</si>
  <si>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</si>
  <si>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</si>
  <si>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</si>
  <si>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</si>
  <si>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</si>
  <si>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</si>
  <si>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</si>
  <si>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</si>
  <si>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</si>
  <si>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</si>
  <si>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</si>
  <si>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</si>
  <si>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</si>
  <si>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</si>
  <si>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</si>
  <si>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</si>
  <si>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</si>
  <si>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</si>
  <si>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</si>
  <si>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</si>
  <si>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</si>
  <si>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</si>
  <si>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</si>
  <si>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</si>
  <si>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</si>
  <si>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</si>
  <si>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</si>
  <si>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</si>
  <si>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</si>
  <si>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</si>
  <si>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</si>
  <si>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</si>
  <si>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</si>
  <si>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</si>
  <si>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</si>
  <si>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</si>
  <si>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</si>
  <si>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</si>
  <si>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</si>
  <si>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</si>
  <si>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</si>
  <si>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</si>
  <si>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</si>
  <si>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</si>
  <si>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</si>
  <si>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</si>
  <si>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</si>
  <si>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</si>
  <si>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</si>
  <si>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</si>
  <si>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</si>
  <si>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</si>
  <si>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</si>
  <si>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</si>
  <si>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</si>
  <si>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NTPC</t>
  </si>
  <si>
    <t>KOTAKBANK</t>
  </si>
  <si>
    <t>AXISBANK</t>
  </si>
  <si>
    <t>MCX</t>
  </si>
  <si>
    <t>ADANIPORTS</t>
  </si>
  <si>
    <t>KPIT</t>
  </si>
  <si>
    <t>INDIANB</t>
  </si>
  <si>
    <t>DRREDDY</t>
  </si>
  <si>
    <t>HUL</t>
  </si>
  <si>
    <t>FEDRELBNK</t>
  </si>
  <si>
    <t>BEL</t>
  </si>
  <si>
    <t>MUTHOOTFIN</t>
  </si>
  <si>
    <t>POWERGRID</t>
  </si>
  <si>
    <t>September</t>
  </si>
  <si>
    <t>INFY</t>
  </si>
  <si>
    <t>RAMCOCEM</t>
  </si>
  <si>
    <t>MARICO</t>
  </si>
  <si>
    <t>SUNPHARMA</t>
  </si>
  <si>
    <t>MNM</t>
  </si>
  <si>
    <t>GRASIM`</t>
  </si>
  <si>
    <t>KAJARIA</t>
  </si>
  <si>
    <t>UPL</t>
  </si>
  <si>
    <t>October</t>
  </si>
  <si>
    <t>L&amp;TFH</t>
  </si>
  <si>
    <t>EQUITAS</t>
  </si>
  <si>
    <t>TATAPOWER</t>
  </si>
  <si>
    <t>ESCORTS</t>
  </si>
  <si>
    <t>BHARATFORG</t>
  </si>
  <si>
    <t>CHENNPETRO</t>
  </si>
  <si>
    <t>RELIANCE</t>
  </si>
  <si>
    <t>DHFL</t>
  </si>
  <si>
    <t>RELCAPITAL</t>
  </si>
  <si>
    <t>TATAMOTOR</t>
  </si>
  <si>
    <t>November</t>
  </si>
  <si>
    <t>63MOONS</t>
  </si>
  <si>
    <t>HDFCLIFE</t>
  </si>
  <si>
    <t>PIDILITE</t>
  </si>
  <si>
    <t>HDFCAMC</t>
  </si>
  <si>
    <t>LIC</t>
  </si>
  <si>
    <t>GRANULES</t>
  </si>
  <si>
    <t>ICICIPRULI</t>
  </si>
  <si>
    <t>WOCKPHARMA</t>
  </si>
  <si>
    <t>TORNTPHARM</t>
  </si>
  <si>
    <t>MANAPPURAM</t>
  </si>
  <si>
    <t>AXISCADES</t>
  </si>
  <si>
    <t>INTELECT</t>
  </si>
  <si>
    <t>AMBUJACEM</t>
  </si>
  <si>
    <t>CENTURYTEX</t>
  </si>
  <si>
    <t>HAVELLS</t>
  </si>
  <si>
    <t>KAJARIACER</t>
  </si>
  <si>
    <t>SREINFRA</t>
  </si>
  <si>
    <t>HINDALCO</t>
  </si>
  <si>
    <t>BAJAJ-AUTO</t>
  </si>
  <si>
    <t>FEDERALBNK</t>
  </si>
  <si>
    <t>NMDC</t>
  </si>
  <si>
    <t>December</t>
  </si>
  <si>
    <t>AIRTEL</t>
  </si>
  <si>
    <t>MGL</t>
  </si>
  <si>
    <t>IRB</t>
  </si>
  <si>
    <t>BAJAJFINSV</t>
  </si>
  <si>
    <t>CANFINHOME</t>
  </si>
  <si>
    <t>AJANTPHARM</t>
  </si>
  <si>
    <t>CREDITACC</t>
  </si>
  <si>
    <t>RAYMOND</t>
  </si>
  <si>
    <t>RADICO</t>
  </si>
  <si>
    <t>INFRATEL</t>
  </si>
  <si>
    <t>TGT 3</t>
  </si>
  <si>
    <t>AMOUNT 3</t>
  </si>
  <si>
    <t xml:space="preserve">DHFL </t>
  </si>
  <si>
    <t>ACC</t>
  </si>
  <si>
    <t xml:space="preserve">INDIACEM </t>
  </si>
  <si>
    <t xml:space="preserve">PFC </t>
  </si>
  <si>
    <t>1ST TGT PROFIT</t>
  </si>
  <si>
    <t>TOTAL PROFIT</t>
  </si>
  <si>
    <t xml:space="preserve"> STOCK CASH PREMIUM</t>
  </si>
  <si>
    <t xml:space="preserve">     TRACK SHEET</t>
  </si>
  <si>
    <t xml:space="preserve">RELCAPITAL </t>
  </si>
  <si>
    <t xml:space="preserve">RAYMOND </t>
  </si>
  <si>
    <t xml:space="preserve">GODFRYPHLP </t>
  </si>
  <si>
    <t xml:space="preserve">CHOLAFIN </t>
  </si>
  <si>
    <t xml:space="preserve">BALKRISIND </t>
  </si>
  <si>
    <t xml:space="preserve">UNIONBANK </t>
  </si>
  <si>
    <t xml:space="preserve">RELIANCE </t>
  </si>
  <si>
    <t xml:space="preserve">January </t>
  </si>
  <si>
    <t>February</t>
  </si>
  <si>
    <t>March</t>
  </si>
  <si>
    <t xml:space="preserve">EQUITAS </t>
  </si>
  <si>
    <t xml:space="preserve">GODREJPROP </t>
  </si>
  <si>
    <t>ACCURACY</t>
  </si>
  <si>
    <t xml:space="preserve">TCS </t>
  </si>
  <si>
    <t xml:space="preserve">TATAMTRDVR </t>
  </si>
  <si>
    <t xml:space="preserve">NAUKRI </t>
  </si>
  <si>
    <t xml:space="preserve">ABB </t>
  </si>
  <si>
    <t>RETURN ON INVESTMENT ON 1st TGT</t>
  </si>
  <si>
    <t xml:space="preserve">BHARATFIN </t>
  </si>
  <si>
    <t xml:space="preserve">LTI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</si>
  <si>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</si>
  <si>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</si>
  <si>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</si>
  <si>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</si>
  <si>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</si>
  <si>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</si>
  <si>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28</t>
  </si>
  <si>
    <t>April</t>
  </si>
  <si>
    <t xml:space="preserve">AMBUJACEM </t>
  </si>
  <si>
    <t xml:space="preserve">APOLLOTYRE </t>
  </si>
  <si>
    <t xml:space="preserve">HINDUNILVR </t>
  </si>
  <si>
    <t>DMART</t>
  </si>
  <si>
    <t xml:space="preserve">ASIANPAINT </t>
  </si>
  <si>
    <t xml:space="preserve">UBL </t>
  </si>
  <si>
    <t xml:space="preserve">PIDILITIND </t>
  </si>
  <si>
    <t>PIIND</t>
  </si>
  <si>
    <t>32</t>
  </si>
  <si>
    <t>May</t>
  </si>
  <si>
    <t>VOLTAS</t>
  </si>
  <si>
    <t xml:space="preserve">VOLTAS </t>
  </si>
  <si>
    <t>Shares quatity as per scripts - Below 300 : 4000, Between 301 to 500 : 1000, Above 1000 : 500 from jul-19</t>
  </si>
  <si>
    <t>1ST TGT</t>
  </si>
  <si>
    <t xml:space="preserve">COLPAL </t>
  </si>
  <si>
    <t xml:space="preserve">BATAINDIA </t>
  </si>
  <si>
    <t>23</t>
  </si>
  <si>
    <t xml:space="preserve">PIIND </t>
  </si>
  <si>
    <t xml:space="preserve">TITAN </t>
  </si>
  <si>
    <t xml:space="preserve">CANFINHOME </t>
  </si>
  <si>
    <t>26</t>
  </si>
  <si>
    <t xml:space="preserve">HEG </t>
  </si>
  <si>
    <t xml:space="preserve">TORNTPHARM </t>
  </si>
  <si>
    <t xml:space="preserve">ICICIGI </t>
  </si>
  <si>
    <t xml:space="preserve">BAJAJ-AUTO </t>
  </si>
  <si>
    <t>31</t>
  </si>
  <si>
    <t xml:space="preserve">AUBANK </t>
  </si>
  <si>
    <t xml:space="preserve">TATASTEEL </t>
  </si>
  <si>
    <t xml:space="preserve">MGL </t>
  </si>
  <si>
    <t xml:space="preserve">GLENMARK </t>
  </si>
  <si>
    <t xml:space="preserve">HDFCLIFE </t>
  </si>
  <si>
    <t xml:space="preserve">ULTRACEMCO </t>
  </si>
  <si>
    <t xml:space="preserve">INDIGO  </t>
  </si>
  <si>
    <t>30</t>
  </si>
  <si>
    <t xml:space="preserve">UPL </t>
  </si>
  <si>
    <t xml:space="preserve">IPCALAB </t>
  </si>
  <si>
    <t xml:space="preserve">TECHM </t>
  </si>
  <si>
    <t>21</t>
  </si>
  <si>
    <t xml:space="preserve">MINDTREE </t>
  </si>
  <si>
    <t xml:space="preserve">AMARAJABAT </t>
  </si>
  <si>
    <t xml:space="preserve">AXISBANK </t>
  </si>
  <si>
    <t xml:space="preserve">JUSTDIAL 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</si>
</sst>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70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24"/>
      <color theme="0"/>
      <name val="Times New Roman"/>
      <family val="1"/>
    </font>
    <font>
      <sz val="10"/>
      <color rgb="FF000000"/>
      <name val="Calibri"/>
      <family val="2"/>
    </font>
    <font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26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7" fillId="0" borderId="0" applyFont="0" applyFill="0" applyBorder="0" applyAlignment="0" applyProtection="0"/>
  </cellStyleXfs>
  <cellXfs count="259">
    <xf numFmtId="0" fontId="0" fillId="0" borderId="0" xfId="0" applyFont="1" applyAlignment="1"/>
    <xf numFmtId="0" fontId="0" fillId="0" borderId="0" xfId="0" applyFont="1"/>
    <xf numFmtId="0" fontId="25" fillId="0" borderId="0" xfId="0" applyFont="1"/>
    <xf numFmtId="0" fontId="25" fillId="0" borderId="2" xfId="0" applyFont="1" applyBorder="1"/>
    <xf numFmtId="165" fontId="25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6" fillId="0" borderId="0" xfId="0" applyFont="1" applyAlignment="1">
      <alignment horizontal="center" vertical="center"/>
    </xf>
    <xf numFmtId="0" fontId="25" fillId="0" borderId="5" xfId="0" applyFont="1" applyBorder="1"/>
    <xf numFmtId="165" fontId="25" fillId="0" borderId="1" xfId="0" applyNumberFormat="1" applyFont="1" applyBorder="1" applyAlignment="1">
      <alignment horizontal="center" vertical="center"/>
    </xf>
    <xf numFmtId="0" fontId="25" fillId="0" borderId="0" xfId="0" applyFont="1" applyBorder="1"/>
    <xf numFmtId="165" fontId="25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2" fontId="27" fillId="0" borderId="6" xfId="0" applyNumberFormat="1" applyFont="1" applyBorder="1" applyAlignment="1">
      <alignment horizontal="center"/>
    </xf>
    <xf numFmtId="2" fontId="27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28" fillId="2" borderId="0" xfId="0" applyNumberFormat="1" applyFont="1" applyFill="1" applyBorder="1"/>
    <xf numFmtId="0" fontId="28" fillId="2" borderId="0" xfId="0" applyFont="1" applyFill="1" applyBorder="1"/>
    <xf numFmtId="1" fontId="30" fillId="2" borderId="0" xfId="0" applyNumberFormat="1" applyFont="1" applyFill="1" applyBorder="1" applyAlignment="1">
      <alignment horizontal="center"/>
    </xf>
    <xf numFmtId="2" fontId="31" fillId="4" borderId="9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2" fontId="31" fillId="4" borderId="12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6" borderId="0" xfId="0" applyNumberFormat="1" applyFont="1" applyFill="1" applyBorder="1" applyAlignment="1">
      <alignment horizontal="center" vertical="center"/>
    </xf>
    <xf numFmtId="2" fontId="27" fillId="6" borderId="0" xfId="0" applyNumberFormat="1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 vertical="center"/>
    </xf>
    <xf numFmtId="0" fontId="27" fillId="6" borderId="0" xfId="0" applyNumberFormat="1" applyFont="1" applyFill="1" applyBorder="1" applyAlignment="1">
      <alignment horizontal="center"/>
    </xf>
    <xf numFmtId="2" fontId="37" fillId="6" borderId="0" xfId="0" applyNumberFormat="1" applyFont="1" applyFill="1" applyBorder="1" applyAlignment="1">
      <alignment horizontal="center" vertical="center"/>
    </xf>
    <xf numFmtId="2" fontId="38" fillId="6" borderId="6" xfId="0" applyNumberFormat="1" applyFont="1" applyFill="1" applyBorder="1" applyAlignment="1">
      <alignment horizontal="center"/>
    </xf>
    <xf numFmtId="166" fontId="37" fillId="7" borderId="0" xfId="0" applyNumberFormat="1" applyFont="1" applyFill="1" applyBorder="1" applyAlignment="1">
      <alignment horizontal="center" vertical="center"/>
    </xf>
    <xf numFmtId="2" fontId="27" fillId="7" borderId="0" xfId="0" applyNumberFormat="1" applyFont="1" applyFill="1" applyBorder="1" applyAlignment="1">
      <alignment horizontal="center"/>
    </xf>
    <xf numFmtId="0" fontId="37" fillId="7" borderId="0" xfId="0" applyFont="1" applyFill="1" applyBorder="1" applyAlignment="1">
      <alignment horizontal="center" vertical="center"/>
    </xf>
    <xf numFmtId="0" fontId="27" fillId="7" borderId="0" xfId="0" applyNumberFormat="1" applyFont="1" applyFill="1" applyBorder="1" applyAlignment="1">
      <alignment horizontal="center"/>
    </xf>
    <xf numFmtId="2" fontId="37" fillId="7" borderId="0" xfId="0" applyNumberFormat="1" applyFont="1" applyFill="1" applyBorder="1" applyAlignment="1">
      <alignment horizontal="center" vertical="center"/>
    </xf>
    <xf numFmtId="2" fontId="27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25" fillId="7" borderId="0" xfId="0" applyFont="1" applyFill="1"/>
    <xf numFmtId="0" fontId="0" fillId="7" borderId="0" xfId="0" applyFont="1" applyFill="1" applyAlignment="1"/>
    <xf numFmtId="0" fontId="45" fillId="8" borderId="0" xfId="0" applyNumberFormat="1" applyFont="1" applyFill="1" applyBorder="1" applyAlignment="1">
      <alignment horizontal="center" vertical="center"/>
    </xf>
    <xf numFmtId="0" fontId="47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49" fillId="0" borderId="22" xfId="0" applyNumberFormat="1" applyFont="1" applyFill="1" applyBorder="1" applyAlignment="1">
      <alignment horizontal="center"/>
    </xf>
    <xf numFmtId="169" fontId="50" fillId="0" borderId="22" xfId="0" applyNumberFormat="1" applyFont="1" applyFill="1" applyBorder="1" applyAlignment="1">
      <alignment horizontal="center"/>
    </xf>
    <xf numFmtId="169" fontId="49" fillId="0" borderId="22" xfId="0" applyNumberFormat="1" applyFont="1" applyFill="1" applyBorder="1" applyAlignment="1">
      <alignment horizontal="center"/>
    </xf>
    <xf numFmtId="170" fontId="51" fillId="0" borderId="22" xfId="0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168" fontId="52" fillId="0" borderId="22" xfId="0" applyNumberFormat="1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53" fillId="0" borderId="22" xfId="0" applyNumberFormat="1" applyFont="1" applyFill="1" applyBorder="1" applyAlignment="1">
      <alignment horizontal="center"/>
    </xf>
    <xf numFmtId="169" fontId="54" fillId="0" borderId="22" xfId="0" applyNumberFormat="1" applyFont="1" applyFill="1" applyBorder="1" applyAlignment="1">
      <alignment horizontal="center"/>
    </xf>
    <xf numFmtId="169" fontId="53" fillId="0" borderId="22" xfId="0" applyNumberFormat="1" applyFont="1" applyFill="1" applyBorder="1" applyAlignment="1">
      <alignment horizontal="center"/>
    </xf>
    <xf numFmtId="170" fontId="55" fillId="0" borderId="22" xfId="0" applyNumberFormat="1" applyFont="1" applyFill="1" applyBorder="1" applyAlignment="1">
      <alignment horizontal="center"/>
    </xf>
    <xf numFmtId="0" fontId="52" fillId="0" borderId="0" xfId="0" applyFont="1"/>
    <xf numFmtId="167" fontId="48" fillId="10" borderId="19" xfId="0" applyNumberFormat="1" applyFont="1" applyFill="1" applyBorder="1" applyAlignment="1">
      <alignment horizontal="center" vertical="center"/>
    </xf>
    <xf numFmtId="0" fontId="48" fillId="10" borderId="19" xfId="0" applyNumberFormat="1" applyFont="1" applyFill="1" applyBorder="1" applyAlignment="1">
      <alignment horizontal="center" vertical="center"/>
    </xf>
    <xf numFmtId="0" fontId="45" fillId="10" borderId="20" xfId="0" applyNumberFormat="1" applyFont="1" applyFill="1" applyBorder="1" applyAlignment="1">
      <alignment horizontal="center" vertical="center"/>
    </xf>
    <xf numFmtId="0" fontId="45" fillId="10" borderId="21" xfId="0" applyNumberFormat="1" applyFont="1" applyFill="1" applyBorder="1" applyAlignment="1">
      <alignment horizontal="center" vertical="center"/>
    </xf>
    <xf numFmtId="168" fontId="39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56" fillId="0" borderId="22" xfId="0" applyNumberFormat="1" applyFont="1" applyBorder="1" applyAlignment="1">
      <alignment horizontal="center"/>
    </xf>
    <xf numFmtId="168" fontId="56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0" xfId="0" applyFont="1"/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39" fillId="0" borderId="22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39" fillId="0" borderId="0" xfId="0" applyFont="1"/>
    <xf numFmtId="2" fontId="23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/>
    </xf>
    <xf numFmtId="0" fontId="59" fillId="11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9" fontId="60" fillId="0" borderId="0" xfId="1" applyFont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" fontId="56" fillId="0" borderId="22" xfId="0" applyNumberFormat="1" applyFont="1" applyBorder="1" applyAlignment="1">
      <alignment horizontal="center"/>
    </xf>
    <xf numFmtId="2" fontId="31" fillId="4" borderId="1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62" fillId="3" borderId="0" xfId="0" applyNumberFormat="1" applyFont="1" applyFill="1" applyAlignment="1">
      <alignment horizontal="center" vertical="center"/>
    </xf>
    <xf numFmtId="0" fontId="62" fillId="3" borderId="0" xfId="0" applyFont="1" applyFill="1" applyAlignment="1">
      <alignment horizontal="center"/>
    </xf>
    <xf numFmtId="0" fontId="62" fillId="3" borderId="0" xfId="0" applyNumberFormat="1" applyFont="1" applyFill="1" applyAlignment="1">
      <alignment horizontal="center"/>
    </xf>
    <xf numFmtId="166" fontId="63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 vertical="center"/>
    </xf>
    <xf numFmtId="2" fontId="44" fillId="0" borderId="6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6" borderId="0" xfId="0" applyFill="1"/>
    <xf numFmtId="9" fontId="0" fillId="0" borderId="0" xfId="0" applyNumberFormat="1" applyFont="1" applyAlignment="1">
      <alignment horizontal="center"/>
    </xf>
    <xf numFmtId="166" fontId="63" fillId="3" borderId="0" xfId="0" applyNumberFormat="1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/>
    </xf>
    <xf numFmtId="0" fontId="63" fillId="3" borderId="0" xfId="0" applyFont="1" applyFill="1" applyBorder="1" applyAlignment="1">
      <alignment horizontal="center" vertical="center"/>
    </xf>
    <xf numFmtId="0" fontId="44" fillId="3" borderId="0" xfId="0" applyNumberFormat="1" applyFont="1" applyFill="1" applyBorder="1" applyAlignment="1">
      <alignment horizontal="center"/>
    </xf>
    <xf numFmtId="2" fontId="63" fillId="3" borderId="0" xfId="0" applyNumberFormat="1" applyFont="1" applyFill="1" applyBorder="1" applyAlignment="1">
      <alignment horizontal="center" vertical="center"/>
    </xf>
    <xf numFmtId="2" fontId="44" fillId="3" borderId="6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" fontId="33" fillId="3" borderId="0" xfId="0" applyNumberFormat="1" applyFont="1" applyFill="1" applyAlignment="1">
      <alignment horizontal="center"/>
    </xf>
    <xf numFmtId="0" fontId="43" fillId="3" borderId="0" xfId="0" applyFont="1" applyFill="1" applyAlignment="1"/>
    <xf numFmtId="0" fontId="43" fillId="3" borderId="0" xfId="0" applyFont="1" applyFill="1" applyAlignment="1">
      <alignment horizontal="center"/>
    </xf>
    <xf numFmtId="2" fontId="43" fillId="3" borderId="0" xfId="0" applyNumberFormat="1" applyFont="1" applyFill="1" applyAlignment="1">
      <alignment horizontal="center"/>
    </xf>
    <xf numFmtId="0" fontId="64" fillId="0" borderId="0" xfId="0" applyFont="1" applyAlignment="1"/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4" fillId="3" borderId="0" xfId="0" applyFont="1" applyFill="1" applyAlignment="1">
      <alignment horizontal="center"/>
    </xf>
    <xf numFmtId="2" fontId="64" fillId="3" borderId="0" xfId="0" applyNumberFormat="1" applyFont="1" applyFill="1" applyAlignment="1">
      <alignment horizontal="center"/>
    </xf>
    <xf numFmtId="2" fontId="43" fillId="3" borderId="0" xfId="0" applyNumberFormat="1" applyFont="1" applyFill="1" applyBorder="1" applyAlignment="1">
      <alignment horizontal="center"/>
    </xf>
    <xf numFmtId="168" fontId="64" fillId="0" borderId="0" xfId="0" applyNumberFormat="1" applyFont="1" applyBorder="1" applyAlignment="1">
      <alignment horizontal="center"/>
    </xf>
    <xf numFmtId="168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167" fontId="43" fillId="3" borderId="19" xfId="0" applyNumberFormat="1" applyFont="1" applyFill="1" applyBorder="1" applyAlignment="1">
      <alignment horizontal="center" vertical="center"/>
    </xf>
    <xf numFmtId="0" fontId="43" fillId="3" borderId="19" xfId="0" applyNumberFormat="1" applyFont="1" applyFill="1" applyBorder="1" applyAlignment="1">
      <alignment horizontal="center" vertical="center"/>
    </xf>
    <xf numFmtId="17" fontId="43" fillId="3" borderId="19" xfId="0" applyNumberFormat="1" applyFont="1" applyFill="1" applyBorder="1" applyAlignment="1">
      <alignment horizontal="center" vertical="center"/>
    </xf>
    <xf numFmtId="168" fontId="65" fillId="0" borderId="22" xfId="0" applyNumberFormat="1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1" fontId="65" fillId="0" borderId="22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2" fontId="66" fillId="0" borderId="22" xfId="0" applyNumberFormat="1" applyFont="1" applyBorder="1" applyAlignment="1">
      <alignment horizontal="center"/>
    </xf>
    <xf numFmtId="169" fontId="67" fillId="0" borderId="22" xfId="0" applyNumberFormat="1" applyFont="1" applyFill="1" applyBorder="1" applyAlignment="1">
      <alignment horizontal="center"/>
    </xf>
    <xf numFmtId="168" fontId="64" fillId="0" borderId="22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1" fontId="64" fillId="0" borderId="22" xfId="0" applyNumberFormat="1" applyFont="1" applyBorder="1" applyAlignment="1">
      <alignment horizontal="center"/>
    </xf>
    <xf numFmtId="2" fontId="64" fillId="0" borderId="22" xfId="0" applyNumberFormat="1" applyFont="1" applyBorder="1" applyAlignment="1">
      <alignment horizontal="center"/>
    </xf>
    <xf numFmtId="2" fontId="44" fillId="0" borderId="22" xfId="0" applyNumberFormat="1" applyFont="1" applyBorder="1" applyAlignment="1">
      <alignment horizontal="center"/>
    </xf>
    <xf numFmtId="169" fontId="63" fillId="0" borderId="22" xfId="0" applyNumberFormat="1" applyFont="1" applyFill="1" applyBorder="1" applyAlignment="1">
      <alignment horizontal="center"/>
    </xf>
    <xf numFmtId="17" fontId="43" fillId="3" borderId="0" xfId="0" applyNumberFormat="1" applyFont="1" applyFill="1" applyAlignment="1">
      <alignment horizontal="center"/>
    </xf>
    <xf numFmtId="49" fontId="43" fillId="3" borderId="0" xfId="0" applyNumberFormat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3" fillId="3" borderId="0" xfId="0" applyNumberFormat="1" applyFont="1" applyFill="1" applyBorder="1" applyAlignment="1">
      <alignment horizontal="center"/>
    </xf>
    <xf numFmtId="49" fontId="64" fillId="3" borderId="0" xfId="0" applyNumberFormat="1" applyFont="1" applyFill="1" applyAlignment="1">
      <alignment horizontal="center" vertical="center"/>
    </xf>
    <xf numFmtId="0" fontId="64" fillId="3" borderId="0" xfId="0" applyNumberFormat="1" applyFont="1" applyFill="1" applyAlignment="1">
      <alignment horizontal="center"/>
    </xf>
    <xf numFmtId="0" fontId="44" fillId="3" borderId="0" xfId="0" applyFont="1" applyFill="1" applyBorder="1" applyAlignment="1">
      <alignment horizontal="center"/>
    </xf>
    <xf numFmtId="9" fontId="43" fillId="3" borderId="0" xfId="0" applyNumberFormat="1" applyFont="1" applyFill="1" applyBorder="1" applyAlignment="1">
      <alignment horizontal="center"/>
    </xf>
    <xf numFmtId="0" fontId="43" fillId="3" borderId="20" xfId="0" applyNumberFormat="1" applyFont="1" applyFill="1" applyBorder="1" applyAlignment="1">
      <alignment horizontal="center" vertical="center"/>
    </xf>
    <xf numFmtId="0" fontId="43" fillId="3" borderId="21" xfId="0" applyNumberFormat="1" applyFont="1" applyFill="1" applyBorder="1" applyAlignment="1">
      <alignment horizontal="center" vertical="center"/>
    </xf>
    <xf numFmtId="2" fontId="66" fillId="0" borderId="22" xfId="0" applyNumberFormat="1" applyFont="1" applyFill="1" applyBorder="1" applyAlignment="1">
      <alignment horizontal="center"/>
    </xf>
    <xf numFmtId="169" fontId="66" fillId="0" borderId="22" xfId="0" applyNumberFormat="1" applyFont="1" applyFill="1" applyBorder="1" applyAlignment="1">
      <alignment horizontal="center"/>
    </xf>
    <xf numFmtId="170" fontId="67" fillId="0" borderId="22" xfId="0" applyNumberFormat="1" applyFont="1" applyFill="1" applyBorder="1" applyAlignment="1">
      <alignment horizontal="center"/>
    </xf>
    <xf numFmtId="2" fontId="44" fillId="0" borderId="22" xfId="0" applyNumberFormat="1" applyFont="1" applyFill="1" applyBorder="1" applyAlignment="1">
      <alignment horizontal="center"/>
    </xf>
    <xf numFmtId="169" fontId="44" fillId="0" borderId="22" xfId="0" applyNumberFormat="1" applyFont="1" applyFill="1" applyBorder="1" applyAlignment="1">
      <alignment horizontal="center"/>
    </xf>
    <xf numFmtId="170" fontId="63" fillId="0" borderId="22" xfId="0" applyNumberFormat="1" applyFont="1" applyFill="1" applyBorder="1" applyAlignment="1">
      <alignment horizontal="center"/>
    </xf>
    <xf numFmtId="49" fontId="62" fillId="3" borderId="13" xfId="0" applyNumberFormat="1" applyFont="1" applyFill="1" applyBorder="1" applyAlignment="1">
      <alignment horizontal="center" vertical="center"/>
    </xf>
    <xf numFmtId="0" fontId="62" fillId="3" borderId="14" xfId="0" applyFont="1" applyFill="1" applyBorder="1" applyAlignment="1">
      <alignment horizontal="center"/>
    </xf>
    <xf numFmtId="0" fontId="62" fillId="3" borderId="14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17" fontId="33" fillId="3" borderId="23" xfId="0" applyNumberFormat="1" applyFont="1" applyFill="1" applyBorder="1" applyAlignment="1">
      <alignment horizontal="center"/>
    </xf>
    <xf numFmtId="2" fontId="33" fillId="12" borderId="14" xfId="0" applyNumberFormat="1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center" vertical="center"/>
    </xf>
    <xf numFmtId="0" fontId="29" fillId="3" borderId="0" xfId="0" applyFont="1" applyFill="1" applyBorder="1"/>
    <xf numFmtId="0" fontId="36" fillId="3" borderId="0" xfId="0" applyFont="1" applyFill="1" applyBorder="1"/>
    <xf numFmtId="2" fontId="31" fillId="4" borderId="7" xfId="0" applyNumberFormat="1" applyFont="1" applyFill="1" applyBorder="1" applyAlignment="1">
      <alignment horizontal="center" vertical="center"/>
    </xf>
    <xf numFmtId="2" fontId="31" fillId="4" borderId="10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0" fontId="31" fillId="4" borderId="8" xfId="0" applyNumberFormat="1" applyFont="1" applyFill="1" applyBorder="1" applyAlignment="1">
      <alignment horizontal="center" vertical="center"/>
    </xf>
    <xf numFmtId="0" fontId="31" fillId="4" borderId="11" xfId="0" applyNumberFormat="1" applyFont="1" applyFill="1" applyBorder="1" applyAlignment="1">
      <alignment horizontal="center" vertical="center"/>
    </xf>
    <xf numFmtId="2" fontId="32" fillId="4" borderId="8" xfId="0" applyNumberFormat="1" applyFont="1" applyFill="1" applyBorder="1" applyAlignment="1">
      <alignment horizontal="center" vertical="center"/>
    </xf>
    <xf numFmtId="0" fontId="58" fillId="6" borderId="0" xfId="0" applyFont="1" applyFill="1" applyAlignment="1">
      <alignment horizontal="center"/>
    </xf>
    <xf numFmtId="0" fontId="0" fillId="0" borderId="0" xfId="0" applyAlignment="1"/>
    <xf numFmtId="0" fontId="48" fillId="9" borderId="16" xfId="0" applyNumberFormat="1" applyFont="1" applyFill="1" applyBorder="1" applyAlignment="1">
      <alignment horizontal="center" vertic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17" xfId="0" applyNumberFormat="1" applyFont="1" applyFill="1" applyBorder="1" applyAlignment="1">
      <alignment horizontal="center" vertical="center"/>
    </xf>
    <xf numFmtId="0" fontId="45" fillId="9" borderId="18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6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40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8" borderId="0" xfId="0" applyNumberFormat="1" applyFont="1" applyFill="1" applyBorder="1" applyAlignment="1">
      <alignment horizontal="center"/>
    </xf>
    <xf numFmtId="0" fontId="42" fillId="8" borderId="0" xfId="0" applyNumberFormat="1" applyFont="1" applyFill="1" applyBorder="1" applyAlignment="1">
      <alignment horizontal="center" vertical="center"/>
    </xf>
    <xf numFmtId="3" fontId="43" fillId="8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8" borderId="0" xfId="0" applyNumberFormat="1" applyFont="1" applyFill="1" applyBorder="1" applyAlignment="1">
      <alignment horizontal="center" vertical="center"/>
    </xf>
    <xf numFmtId="2" fontId="33" fillId="5" borderId="13" xfId="0" applyNumberFormat="1" applyFont="1" applyFill="1" applyBorder="1" applyAlignment="1">
      <alignment horizontal="left" vertical="center"/>
    </xf>
    <xf numFmtId="2" fontId="33" fillId="5" borderId="14" xfId="0" applyNumberFormat="1" applyFont="1" applyFill="1" applyBorder="1" applyAlignment="1">
      <alignment horizontal="left" vertical="center"/>
    </xf>
    <xf numFmtId="2" fontId="33" fillId="5" borderId="15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right"/>
    </xf>
    <xf numFmtId="0" fontId="28" fillId="3" borderId="0" xfId="0" applyFont="1" applyFill="1" applyBorder="1"/>
  </cellXfs>
  <cellStyles count="2">
    <cellStyle name="Normal" xfId="0" builtinId="0"/>
    <cellStyle name="Percent" xfId="1" builtinId="5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119705</c:v>
                </c:pt>
                <c:pt idx="1">
                  <c:v>172291</c:v>
                </c:pt>
                <c:pt idx="2">
                  <c:v>122944</c:v>
                </c:pt>
                <c:pt idx="3">
                  <c:v>108627</c:v>
                </c:pt>
                <c:pt idx="4">
                  <c:v>230487</c:v>
                </c:pt>
                <c:pt idx="5">
                  <c:v>143076</c:v>
                </c:pt>
                <c:pt idx="6">
                  <c:v>172860</c:v>
                </c:pt>
                <c:pt idx="7">
                  <c:v>121311</c:v>
                </c:pt>
                <c:pt idx="8">
                  <c:v>206400</c:v>
                </c:pt>
                <c:pt idx="9">
                  <c:v>352700</c:v>
                </c:pt>
                <c:pt idx="10">
                  <c:v>129000</c:v>
                </c:pt>
                <c:pt idx="11">
                  <c:v>137000</c:v>
                </c:pt>
              </c:numCache>
            </c:numRef>
          </c:val>
        </c:ser>
        <c:axId val="66942080"/>
        <c:axId val="66943616"/>
      </c:barChart>
      <c:catAx>
        <c:axId val="66942080"/>
        <c:scaling>
          <c:orientation val="minMax"/>
        </c:scaling>
        <c:axPos val="b"/>
        <c:majorTickMark val="none"/>
        <c:tickLblPos val="nextTo"/>
        <c:crossAx val="66943616"/>
        <c:crosses val="autoZero"/>
        <c:auto val="1"/>
        <c:lblAlgn val="ctr"/>
        <c:lblOffset val="100"/>
      </c:catAx>
      <c:valAx>
        <c:axId val="6694361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669420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/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824E-2"/>
                </c:manualLayout>
              </c:layout>
              <c:showVal val="1"/>
            </c:dLbl>
            <c:dLbl>
              <c:idx val="1"/>
              <c:layout>
                <c:manualLayout>
                  <c:x val="-2.574002052310621E-2"/>
                  <c:y val="-0.10937500000000012"/>
                </c:manualLayout>
              </c:layout>
              <c:showVal val="1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Val val="1"/>
            </c:dLbl>
            <c:dLbl>
              <c:idx val="3"/>
              <c:layout>
                <c:manualLayout>
                  <c:x val="-4.1184032836969801E-2"/>
                  <c:y val="9.8958333333335743E-2"/>
                </c:manualLayout>
              </c:layout>
              <c:showVal val="1"/>
            </c:dLbl>
            <c:dLbl>
              <c:idx val="4"/>
              <c:layout>
                <c:manualLayout>
                  <c:x val="1.8018014366174288E-2"/>
                  <c:y val="2.0833333333333412E-2"/>
                </c:manualLayout>
              </c:layout>
              <c:showVal val="1"/>
            </c:dLbl>
            <c:dLbl>
              <c:idx val="5"/>
              <c:layout>
                <c:manualLayout>
                  <c:x val="-2.3166018470795541E-2"/>
                  <c:y val="-0.125"/>
                </c:manualLayout>
              </c:layout>
              <c:showVal val="1"/>
            </c:dLbl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1.1970499999999999</c:v>
                </c:pt>
                <c:pt idx="1">
                  <c:v>1.7229099999999999</c:v>
                </c:pt>
                <c:pt idx="2">
                  <c:v>1.2294400000000001</c:v>
                </c:pt>
                <c:pt idx="3">
                  <c:v>1.0862700000000001</c:v>
                </c:pt>
                <c:pt idx="4">
                  <c:v>2.3048700000000002</c:v>
                </c:pt>
                <c:pt idx="5">
                  <c:v>1.43076</c:v>
                </c:pt>
                <c:pt idx="6">
                  <c:v>1.7285999999999999</c:v>
                </c:pt>
                <c:pt idx="7">
                  <c:v>1.2131099999999999</c:v>
                </c:pt>
                <c:pt idx="8">
                  <c:v>2.0640000000000001</c:v>
                </c:pt>
                <c:pt idx="9">
                  <c:v>3.5270000000000001</c:v>
                </c:pt>
                <c:pt idx="10">
                  <c:v>1.29</c:v>
                </c:pt>
                <c:pt idx="11">
                  <c:v>1.37</c:v>
                </c:pt>
              </c:numCache>
            </c:numRef>
          </c:val>
        </c:ser>
        <c:dLbls>
          <c:showVal val="1"/>
        </c:dLbls>
        <c:marker val="1"/>
        <c:axId val="66955904"/>
        <c:axId val="66961792"/>
      </c:lineChart>
      <c:catAx>
        <c:axId val="66955904"/>
        <c:scaling>
          <c:orientation val="minMax"/>
        </c:scaling>
        <c:axPos val="b"/>
        <c:numFmt formatCode="#,##0" sourceLinked="1"/>
        <c:majorTickMark val="none"/>
        <c:tickLblPos val="nextTo"/>
        <c:crossAx val="66961792"/>
        <c:crosses val="autoZero"/>
        <c:auto val="1"/>
        <c:lblAlgn val="ctr"/>
        <c:lblOffset val="100"/>
      </c:catAx>
      <c:valAx>
        <c:axId val="66961792"/>
        <c:scaling>
          <c:orientation val="minMax"/>
        </c:scaling>
        <c:delete val="1"/>
        <c:axPos val="l"/>
        <c:numFmt formatCode="0%" sourceLinked="1"/>
        <c:tickLblPos val="nextTo"/>
        <c:crossAx val="66955904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0.77</c:v>
                </c:pt>
                <c:pt idx="1">
                  <c:v>0.74</c:v>
                </c:pt>
                <c:pt idx="2">
                  <c:v>0.78</c:v>
                </c:pt>
                <c:pt idx="3">
                  <c:v>0.73909999999999998</c:v>
                </c:pt>
                <c:pt idx="4">
                  <c:v>0.74</c:v>
                </c:pt>
              </c:numCache>
            </c:numRef>
          </c:val>
        </c:ser>
        <c:dLbls>
          <c:showVal val="1"/>
        </c:dLbls>
        <c:marker val="1"/>
        <c:axId val="67334144"/>
        <c:axId val="67335680"/>
      </c:lineChart>
      <c:catAx>
        <c:axId val="67334144"/>
        <c:scaling>
          <c:orientation val="minMax"/>
        </c:scaling>
        <c:axPos val="b"/>
        <c:majorTickMark val="none"/>
        <c:tickLblPos val="nextTo"/>
        <c:crossAx val="67335680"/>
        <c:crosses val="autoZero"/>
        <c:auto val="1"/>
        <c:lblAlgn val="ctr"/>
        <c:lblOffset val="100"/>
      </c:catAx>
      <c:valAx>
        <c:axId val="6733568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67334144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90920</c:v>
                </c:pt>
                <c:pt idx="1">
                  <c:v>126050</c:v>
                </c:pt>
                <c:pt idx="2">
                  <c:v>141700</c:v>
                </c:pt>
                <c:pt idx="3">
                  <c:v>75000</c:v>
                </c:pt>
              </c:numCache>
            </c:numRef>
          </c:val>
        </c:ser>
        <c:shape val="cylinder"/>
        <c:axId val="68573056"/>
        <c:axId val="68574592"/>
        <c:axId val="0"/>
      </c:bar3DChart>
      <c:catAx>
        <c:axId val="68573056"/>
        <c:scaling>
          <c:orientation val="minMax"/>
        </c:scaling>
        <c:axPos val="b"/>
        <c:tickLblPos val="nextTo"/>
        <c:crossAx val="68574592"/>
        <c:crosses val="autoZero"/>
        <c:auto val="1"/>
        <c:lblAlgn val="ctr"/>
        <c:lblOffset val="100"/>
      </c:catAx>
      <c:valAx>
        <c:axId val="68574592"/>
        <c:scaling>
          <c:orientation val="minMax"/>
        </c:scaling>
        <c:axPos val="l"/>
        <c:majorGridlines/>
        <c:numFmt formatCode="#,##0" sourceLinked="1"/>
        <c:tickLblPos val="nextTo"/>
        <c:crossAx val="685730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0.90920000000000001</c:v>
                </c:pt>
                <c:pt idx="1">
                  <c:v>1.2605</c:v>
                </c:pt>
                <c:pt idx="2">
                  <c:v>1.417</c:v>
                </c:pt>
                <c:pt idx="3">
                  <c:v>0.75</c:v>
                </c:pt>
                <c:pt idx="4">
                  <c:v>0.7</c:v>
                </c:pt>
              </c:numCache>
            </c:numRef>
          </c:val>
        </c:ser>
        <c:dLbls>
          <c:showVal val="1"/>
        </c:dLbls>
        <c:marker val="1"/>
        <c:axId val="68652032"/>
        <c:axId val="68670208"/>
      </c:lineChart>
      <c:catAx>
        <c:axId val="68652032"/>
        <c:scaling>
          <c:orientation val="minMax"/>
        </c:scaling>
        <c:axPos val="b"/>
        <c:majorTickMark val="none"/>
        <c:tickLblPos val="nextTo"/>
        <c:crossAx val="68670208"/>
        <c:crosses val="autoZero"/>
        <c:auto val="1"/>
        <c:lblAlgn val="ctr"/>
        <c:lblOffset val="100"/>
      </c:catAx>
      <c:valAx>
        <c:axId val="6867020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68652032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0</xdr:rowOff>
    </xdr:to>
    <xdr:sp macro="" textlink="">
      <xdr:nvSpPr>
        <xdr:cNvPr id="2" name="Shape 2"/>
        <xdr:cNvSpPr/>
      </xdr:nvSpPr>
      <xdr:spPr>
        <a:xfrm>
          <a:off x="9525" y="514350"/>
          <a:ext cx="15716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</xdr:colOff>
      <xdr:row>0</xdr:row>
      <xdr:rowOff>76201</xdr:rowOff>
    </xdr:from>
    <xdr:to>
      <xdr:col>3</xdr:col>
      <xdr:colOff>448733</xdr:colOff>
      <xdr:row>2</xdr:row>
      <xdr:rowOff>314325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76201"/>
          <a:ext cx="3495674" cy="809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15</xdr:row>
      <xdr:rowOff>47623</xdr:rowOff>
    </xdr:from>
    <xdr:to>
      <xdr:col>5</xdr:col>
      <xdr:colOff>146050</xdr:colOff>
      <xdr:row>28</xdr:row>
      <xdr:rowOff>2116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15</xdr:row>
      <xdr:rowOff>55033</xdr:rowOff>
    </xdr:from>
    <xdr:to>
      <xdr:col>13</xdr:col>
      <xdr:colOff>371475</xdr:colOff>
      <xdr:row>28</xdr:row>
      <xdr:rowOff>48683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444500</xdr:colOff>
      <xdr:row>5</xdr:row>
      <xdr:rowOff>42334</xdr:rowOff>
    </xdr:from>
    <xdr:to>
      <xdr:col>11</xdr:col>
      <xdr:colOff>264582</xdr:colOff>
      <xdr:row>12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137584</xdr:colOff>
      <xdr:row>37</xdr:row>
      <xdr:rowOff>179916</xdr:rowOff>
    </xdr:from>
    <xdr:to>
      <xdr:col>3</xdr:col>
      <xdr:colOff>963084</xdr:colOff>
      <xdr:row>49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222250</xdr:colOff>
      <xdr:row>38</xdr:row>
      <xdr:rowOff>74084</xdr:rowOff>
    </xdr:from>
    <xdr:to>
      <xdr:col>9</xdr:col>
      <xdr:colOff>433917</xdr:colOff>
      <xdr:row>49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topLeftCell="A7" zoomScale="90" zoomScaleNormal="90" workbookViewId="0">
      <selection activeCell="A9" sqref="A9"/>
    </sheetView>
  </sheetViews>
  <sheetFormatPr defaultRowHeight="15"/>
  <cols>
    <col min="1" max="1" width="14.42578125" bestFit="1" customWidth="1"/>
    <col min="2" max="2" width="16.140625" bestFit="1" customWidth="1"/>
    <col min="3" max="3" width="15.140625" bestFit="1" customWidth="1"/>
    <col min="4" max="4" width="10.28515625" bestFit="1" customWidth="1"/>
    <col min="5" max="5" width="22.140625" bestFit="1" customWidth="1"/>
    <col min="6" max="6" width="11.28515625" bestFit="1" customWidth="1"/>
    <col min="7" max="7" width="22.42578125" bestFit="1" customWidth="1"/>
    <col min="8" max="8" width="10.7109375" bestFit="1" customWidth="1"/>
    <col min="9" max="9" width="13" bestFit="1" customWidth="1"/>
    <col min="10" max="10" width="12.5703125" bestFit="1" customWidth="1"/>
    <col min="11" max="11" width="20.28515625" bestFit="1" customWidth="1"/>
    <col min="12" max="12" width="15.140625" bestFit="1" customWidth="1"/>
  </cols>
  <sheetData>
    <row r="1" spans="1:1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>
      <c r="A2" s="25"/>
      <c r="B2" s="26"/>
      <c r="C2" s="26"/>
      <c r="D2" s="26"/>
      <c r="E2" s="225" t="s">
        <v>283</v>
      </c>
      <c r="F2" s="226"/>
      <c r="G2" s="226"/>
      <c r="H2" s="226"/>
      <c r="I2" s="226"/>
      <c r="J2" s="26"/>
      <c r="K2" s="26"/>
      <c r="L2" s="26"/>
    </row>
    <row r="3" spans="1:12" ht="30.75" thickBot="1">
      <c r="A3" s="225" t="s">
        <v>284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>
      <c r="A4" s="228" t="s">
        <v>1</v>
      </c>
      <c r="B4" s="230" t="s">
        <v>7</v>
      </c>
      <c r="C4" s="230" t="s">
        <v>8</v>
      </c>
      <c r="D4" s="232" t="s">
        <v>9</v>
      </c>
      <c r="E4" s="232" t="s">
        <v>10</v>
      </c>
      <c r="F4" s="234" t="s">
        <v>2</v>
      </c>
      <c r="G4" s="234"/>
      <c r="H4" s="234"/>
      <c r="I4" s="230" t="s">
        <v>23</v>
      </c>
      <c r="J4" s="230"/>
      <c r="K4" s="230"/>
      <c r="L4" s="28" t="s">
        <v>11</v>
      </c>
    </row>
    <row r="5" spans="1:12" ht="15.75" thickBot="1">
      <c r="A5" s="229"/>
      <c r="B5" s="231"/>
      <c r="C5" s="231"/>
      <c r="D5" s="233"/>
      <c r="E5" s="233"/>
      <c r="F5" s="142" t="s">
        <v>12</v>
      </c>
      <c r="G5" s="142" t="s">
        <v>13</v>
      </c>
      <c r="H5" s="142" t="s">
        <v>275</v>
      </c>
      <c r="I5" s="142" t="s">
        <v>14</v>
      </c>
      <c r="J5" s="142" t="s">
        <v>15</v>
      </c>
      <c r="K5" s="142" t="s">
        <v>276</v>
      </c>
      <c r="L5" s="30" t="s">
        <v>16</v>
      </c>
    </row>
    <row r="6" spans="1:12" ht="16.5" thickBot="1">
      <c r="A6" s="224" t="s">
        <v>325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ht="16.5" thickBot="1">
      <c r="A7" s="217"/>
      <c r="B7" s="218"/>
      <c r="C7" s="218"/>
      <c r="D7" s="219"/>
      <c r="E7" s="219"/>
      <c r="F7" s="223">
        <v>43862</v>
      </c>
      <c r="G7" s="220"/>
      <c r="H7" s="220"/>
      <c r="I7" s="221"/>
      <c r="J7" s="221"/>
      <c r="K7" s="221"/>
      <c r="L7" s="222"/>
    </row>
    <row r="9" spans="1:12">
      <c r="A9" s="148">
        <v>43885</v>
      </c>
      <c r="B9" s="149" t="s">
        <v>31</v>
      </c>
      <c r="C9" s="150" t="s">
        <v>4</v>
      </c>
      <c r="D9" s="151">
        <v>500</v>
      </c>
      <c r="E9" s="152">
        <v>1335</v>
      </c>
      <c r="F9" s="152">
        <v>1341</v>
      </c>
      <c r="G9" s="152">
        <v>0</v>
      </c>
      <c r="H9" s="149">
        <v>0</v>
      </c>
      <c r="I9" s="149">
        <f t="shared" ref="I9" si="0">SUM(F9-E9)*D9</f>
        <v>3000</v>
      </c>
      <c r="J9" s="149">
        <v>0</v>
      </c>
      <c r="K9" s="149">
        <v>0</v>
      </c>
      <c r="L9" s="153">
        <f t="shared" ref="L9" si="1">SUM(I9:K9)</f>
        <v>3000</v>
      </c>
    </row>
    <row r="10" spans="1:12">
      <c r="A10" s="148">
        <v>43885</v>
      </c>
      <c r="B10" s="149" t="s">
        <v>327</v>
      </c>
      <c r="C10" s="150" t="s">
        <v>4</v>
      </c>
      <c r="D10" s="151">
        <v>500</v>
      </c>
      <c r="E10" s="152">
        <v>1360</v>
      </c>
      <c r="F10" s="152">
        <v>1360</v>
      </c>
      <c r="G10" s="152">
        <v>0</v>
      </c>
      <c r="H10" s="149">
        <v>0</v>
      </c>
      <c r="I10" s="149">
        <f t="shared" ref="I10:I13" si="2">SUM(F10-E10)*D10</f>
        <v>0</v>
      </c>
      <c r="J10" s="149">
        <v>0</v>
      </c>
      <c r="K10" s="149">
        <v>0</v>
      </c>
      <c r="L10" s="153">
        <f t="shared" ref="L10" si="3">SUM(I10:K10)</f>
        <v>0</v>
      </c>
    </row>
    <row r="11" spans="1:12">
      <c r="A11" s="148">
        <v>43885</v>
      </c>
      <c r="B11" s="149" t="s">
        <v>89</v>
      </c>
      <c r="C11" s="150" t="s">
        <v>20</v>
      </c>
      <c r="D11" s="151">
        <v>500</v>
      </c>
      <c r="E11" s="152">
        <v>1255</v>
      </c>
      <c r="F11" s="152">
        <v>1260</v>
      </c>
      <c r="G11" s="152">
        <v>0</v>
      </c>
      <c r="H11" s="149">
        <v>0</v>
      </c>
      <c r="I11" s="149">
        <f>SUM(E11-F11)*D11</f>
        <v>-2500</v>
      </c>
      <c r="J11" s="149">
        <v>0</v>
      </c>
      <c r="K11" s="149">
        <v>0</v>
      </c>
      <c r="L11" s="153">
        <f t="shared" ref="L11" si="4">SUM(I11:K11)</f>
        <v>-2500</v>
      </c>
    </row>
    <row r="12" spans="1:12">
      <c r="A12" s="148">
        <v>43881</v>
      </c>
      <c r="B12" s="149" t="s">
        <v>353</v>
      </c>
      <c r="C12" s="150" t="s">
        <v>4</v>
      </c>
      <c r="D12" s="151">
        <v>500</v>
      </c>
      <c r="E12" s="152">
        <v>750</v>
      </c>
      <c r="F12" s="152">
        <v>748</v>
      </c>
      <c r="G12" s="152">
        <v>0</v>
      </c>
      <c r="H12" s="149">
        <v>0</v>
      </c>
      <c r="I12" s="149">
        <f t="shared" ref="I12" si="5">SUM(F12-E12)*D12</f>
        <v>-1000</v>
      </c>
      <c r="J12" s="149">
        <v>0</v>
      </c>
      <c r="K12" s="149">
        <v>0</v>
      </c>
      <c r="L12" s="153">
        <f t="shared" ref="L12" si="6">SUM(I12:K12)</f>
        <v>-1000</v>
      </c>
    </row>
    <row r="13" spans="1:12">
      <c r="A13" s="148">
        <v>43881</v>
      </c>
      <c r="B13" s="149" t="s">
        <v>94</v>
      </c>
      <c r="C13" s="150" t="s">
        <v>4</v>
      </c>
      <c r="D13" s="151">
        <v>500</v>
      </c>
      <c r="E13" s="152">
        <v>1910</v>
      </c>
      <c r="F13" s="152">
        <v>1910</v>
      </c>
      <c r="G13" s="152">
        <v>0</v>
      </c>
      <c r="H13" s="149">
        <v>0</v>
      </c>
      <c r="I13" s="149">
        <f t="shared" si="2"/>
        <v>0</v>
      </c>
      <c r="J13" s="149">
        <v>0</v>
      </c>
      <c r="K13" s="149">
        <v>0</v>
      </c>
      <c r="L13" s="153">
        <f t="shared" ref="L13" si="7">SUM(I13:K13)</f>
        <v>0</v>
      </c>
    </row>
    <row r="14" spans="1:12">
      <c r="A14" s="148">
        <v>43880</v>
      </c>
      <c r="B14" s="149" t="s">
        <v>94</v>
      </c>
      <c r="C14" s="150" t="s">
        <v>4</v>
      </c>
      <c r="D14" s="151">
        <v>500</v>
      </c>
      <c r="E14" s="152">
        <v>1870</v>
      </c>
      <c r="F14" s="152">
        <v>1885</v>
      </c>
      <c r="G14" s="152">
        <v>1900</v>
      </c>
      <c r="H14" s="149">
        <v>0</v>
      </c>
      <c r="I14" s="149">
        <f t="shared" ref="I14" si="8">SUM(F14-E14)*D14</f>
        <v>7500</v>
      </c>
      <c r="J14" s="149">
        <f>SUM(G14-F14)*D14</f>
        <v>7500</v>
      </c>
      <c r="K14" s="149">
        <v>0</v>
      </c>
      <c r="L14" s="153">
        <f t="shared" ref="L14" si="9">SUM(I14:K14)</f>
        <v>15000</v>
      </c>
    </row>
    <row r="15" spans="1:12">
      <c r="A15" s="148">
        <v>43880</v>
      </c>
      <c r="B15" s="149" t="s">
        <v>33</v>
      </c>
      <c r="C15" s="150" t="s">
        <v>4</v>
      </c>
      <c r="D15" s="151">
        <v>500</v>
      </c>
      <c r="E15" s="152">
        <v>1860</v>
      </c>
      <c r="F15" s="152">
        <v>1875</v>
      </c>
      <c r="G15" s="152">
        <v>1890</v>
      </c>
      <c r="H15" s="149">
        <v>0</v>
      </c>
      <c r="I15" s="149">
        <f t="shared" ref="I15" si="10">SUM(F15-E15)*D15</f>
        <v>7500</v>
      </c>
      <c r="J15" s="149">
        <f>SUM(G15-F15)*D15</f>
        <v>7500</v>
      </c>
      <c r="K15" s="149">
        <v>0</v>
      </c>
      <c r="L15" s="153">
        <f t="shared" ref="L15" si="11">SUM(I15:K15)</f>
        <v>15000</v>
      </c>
    </row>
    <row r="16" spans="1:12">
      <c r="A16" s="148">
        <v>43879</v>
      </c>
      <c r="B16" s="149" t="s">
        <v>37</v>
      </c>
      <c r="C16" s="150" t="s">
        <v>4</v>
      </c>
      <c r="D16" s="151">
        <v>500</v>
      </c>
      <c r="E16" s="152">
        <v>1465</v>
      </c>
      <c r="F16" s="152">
        <v>1475</v>
      </c>
      <c r="G16" s="152">
        <v>0</v>
      </c>
      <c r="H16" s="149">
        <v>0</v>
      </c>
      <c r="I16" s="149">
        <f t="shared" ref="I16" si="12">SUM(F16-E16)*D16</f>
        <v>5000</v>
      </c>
      <c r="J16" s="149">
        <v>0</v>
      </c>
      <c r="K16" s="149">
        <v>0</v>
      </c>
      <c r="L16" s="153">
        <f t="shared" ref="L16" si="13">SUM(I16:K16)</f>
        <v>5000</v>
      </c>
    </row>
    <row r="17" spans="1:12">
      <c r="A17" s="148">
        <v>43879</v>
      </c>
      <c r="B17" s="149" t="s">
        <v>42</v>
      </c>
      <c r="C17" s="150" t="s">
        <v>20</v>
      </c>
      <c r="D17" s="151">
        <v>500</v>
      </c>
      <c r="E17" s="152">
        <v>1415</v>
      </c>
      <c r="F17" s="152">
        <v>1419</v>
      </c>
      <c r="G17" s="152">
        <v>0</v>
      </c>
      <c r="H17" s="149">
        <v>0</v>
      </c>
      <c r="I17" s="149">
        <f>SUM(E17-F17)*D17</f>
        <v>-2000</v>
      </c>
      <c r="J17" s="149">
        <v>0</v>
      </c>
      <c r="K17" s="149">
        <v>0</v>
      </c>
      <c r="L17" s="153">
        <f t="shared" ref="L17" si="14">SUM(I17:K17)</f>
        <v>-2000</v>
      </c>
    </row>
    <row r="18" spans="1:12">
      <c r="A18" s="148">
        <v>43879</v>
      </c>
      <c r="B18" s="149" t="s">
        <v>26</v>
      </c>
      <c r="C18" s="150" t="s">
        <v>4</v>
      </c>
      <c r="D18" s="151">
        <v>200</v>
      </c>
      <c r="E18" s="152">
        <v>4170</v>
      </c>
      <c r="F18" s="152">
        <v>4165</v>
      </c>
      <c r="G18" s="152">
        <v>0</v>
      </c>
      <c r="H18" s="149">
        <v>0</v>
      </c>
      <c r="I18" s="149">
        <f t="shared" ref="I18" si="15">SUM(F18-E18)*D18</f>
        <v>-1000</v>
      </c>
      <c r="J18" s="149">
        <v>0</v>
      </c>
      <c r="K18" s="149">
        <v>0</v>
      </c>
      <c r="L18" s="153">
        <f t="shared" ref="L18" si="16">SUM(I18:K18)</f>
        <v>-1000</v>
      </c>
    </row>
    <row r="19" spans="1:12">
      <c r="A19" s="148">
        <v>43875</v>
      </c>
      <c r="B19" s="149" t="s">
        <v>37</v>
      </c>
      <c r="C19" s="150" t="s">
        <v>4</v>
      </c>
      <c r="D19" s="151">
        <v>500</v>
      </c>
      <c r="E19" s="152">
        <v>1460</v>
      </c>
      <c r="F19" s="152">
        <v>1460</v>
      </c>
      <c r="G19" s="152">
        <v>0</v>
      </c>
      <c r="H19" s="149">
        <v>0</v>
      </c>
      <c r="I19" s="149">
        <f t="shared" ref="I19" si="17">SUM(F19-E19)*D19</f>
        <v>0</v>
      </c>
      <c r="J19" s="149">
        <v>0</v>
      </c>
      <c r="K19" s="149">
        <v>0</v>
      </c>
      <c r="L19" s="153">
        <f t="shared" ref="L19" si="18">SUM(I19:K19)</f>
        <v>0</v>
      </c>
    </row>
    <row r="20" spans="1:12">
      <c r="A20" s="148">
        <v>43874</v>
      </c>
      <c r="B20" s="149" t="s">
        <v>331</v>
      </c>
      <c r="C20" s="150" t="s">
        <v>4</v>
      </c>
      <c r="D20" s="151">
        <v>500</v>
      </c>
      <c r="E20" s="152">
        <v>1280</v>
      </c>
      <c r="F20" s="152">
        <v>1290</v>
      </c>
      <c r="G20" s="152">
        <v>1300</v>
      </c>
      <c r="H20" s="149">
        <v>0</v>
      </c>
      <c r="I20" s="149">
        <f t="shared" ref="I20" si="19">SUM(F20-E20)*D20</f>
        <v>5000</v>
      </c>
      <c r="J20" s="149">
        <f>SUM(G20-F20)*D20</f>
        <v>5000</v>
      </c>
      <c r="K20" s="149">
        <v>0</v>
      </c>
      <c r="L20" s="153">
        <f t="shared" ref="L20" si="20">SUM(I20:K20)</f>
        <v>10000</v>
      </c>
    </row>
    <row r="21" spans="1:12">
      <c r="A21" s="148">
        <v>43873</v>
      </c>
      <c r="B21" s="149" t="s">
        <v>341</v>
      </c>
      <c r="C21" s="150" t="s">
        <v>4</v>
      </c>
      <c r="D21" s="151">
        <v>500</v>
      </c>
      <c r="E21" s="152">
        <v>1215</v>
      </c>
      <c r="F21" s="152">
        <v>1225</v>
      </c>
      <c r="G21" s="152">
        <v>1233.8</v>
      </c>
      <c r="H21" s="149">
        <v>0</v>
      </c>
      <c r="I21" s="149">
        <f t="shared" ref="I21" si="21">SUM(F21-E21)*D21</f>
        <v>5000</v>
      </c>
      <c r="J21" s="149">
        <f>SUM(G21-F21)*D21</f>
        <v>4399.9999999999773</v>
      </c>
      <c r="K21" s="149">
        <v>0</v>
      </c>
      <c r="L21" s="153">
        <f t="shared" ref="L21" si="22">SUM(I21:K21)</f>
        <v>9399.9999999999782</v>
      </c>
    </row>
    <row r="22" spans="1:12">
      <c r="A22" s="148">
        <v>43872</v>
      </c>
      <c r="B22" s="149" t="s">
        <v>289</v>
      </c>
      <c r="C22" s="150" t="s">
        <v>4</v>
      </c>
      <c r="D22" s="151">
        <v>500</v>
      </c>
      <c r="E22" s="152">
        <v>1120</v>
      </c>
      <c r="F22" s="152">
        <v>1130</v>
      </c>
      <c r="G22" s="152">
        <v>1140</v>
      </c>
      <c r="H22" s="149">
        <v>0</v>
      </c>
      <c r="I22" s="149">
        <f t="shared" ref="I22" si="23">SUM(F22-E22)*D22</f>
        <v>5000</v>
      </c>
      <c r="J22" s="149">
        <f>SUM(G22-F22)*D22</f>
        <v>5000</v>
      </c>
      <c r="K22" s="149">
        <v>0</v>
      </c>
      <c r="L22" s="153">
        <f t="shared" ref="L22" si="24">SUM(I22:K22)</f>
        <v>10000</v>
      </c>
    </row>
    <row r="23" spans="1:12">
      <c r="A23" s="148">
        <v>43872</v>
      </c>
      <c r="B23" s="149" t="s">
        <v>353</v>
      </c>
      <c r="C23" s="150" t="s">
        <v>4</v>
      </c>
      <c r="D23" s="151">
        <v>500</v>
      </c>
      <c r="E23" s="152">
        <v>752</v>
      </c>
      <c r="F23" s="152">
        <v>757</v>
      </c>
      <c r="G23" s="152">
        <v>0</v>
      </c>
      <c r="H23" s="149">
        <v>0</v>
      </c>
      <c r="I23" s="149">
        <f t="shared" ref="I23" si="25">SUM(F23-E23)*D23</f>
        <v>2500</v>
      </c>
      <c r="J23" s="149">
        <v>0</v>
      </c>
      <c r="K23" s="149">
        <v>0</v>
      </c>
      <c r="L23" s="153">
        <f t="shared" ref="L23" si="26">SUM(I23:K23)</f>
        <v>2500</v>
      </c>
    </row>
    <row r="24" spans="1:12">
      <c r="A24" s="148">
        <v>43871</v>
      </c>
      <c r="B24" s="149" t="s">
        <v>6</v>
      </c>
      <c r="C24" s="150" t="s">
        <v>4</v>
      </c>
      <c r="D24" s="151">
        <v>500</v>
      </c>
      <c r="E24" s="152">
        <v>1058</v>
      </c>
      <c r="F24" s="152">
        <v>1068</v>
      </c>
      <c r="G24" s="152">
        <v>0</v>
      </c>
      <c r="H24" s="149">
        <v>0</v>
      </c>
      <c r="I24" s="149">
        <f t="shared" ref="I24" si="27">SUM(F24-E24)*D24</f>
        <v>5000</v>
      </c>
      <c r="J24" s="149">
        <v>0</v>
      </c>
      <c r="K24" s="149">
        <v>0</v>
      </c>
      <c r="L24" s="153">
        <f t="shared" ref="L24" si="28">SUM(I24:K24)</f>
        <v>5000</v>
      </c>
    </row>
    <row r="25" spans="1:12">
      <c r="A25" s="148">
        <v>43871</v>
      </c>
      <c r="B25" s="149" t="s">
        <v>354</v>
      </c>
      <c r="C25" s="150" t="s">
        <v>20</v>
      </c>
      <c r="D25" s="151">
        <v>1000</v>
      </c>
      <c r="E25" s="152">
        <v>500</v>
      </c>
      <c r="F25" s="152">
        <v>495</v>
      </c>
      <c r="G25" s="152">
        <v>491.5</v>
      </c>
      <c r="H25" s="149">
        <v>0</v>
      </c>
      <c r="I25" s="149">
        <f>SUM(E25-F25)*D25</f>
        <v>5000</v>
      </c>
      <c r="J25" s="149">
        <f>SUM(F25-G25)*D25</f>
        <v>3500</v>
      </c>
      <c r="K25" s="149">
        <v>0</v>
      </c>
      <c r="L25" s="153">
        <f t="shared" ref="L25" si="29">SUM(I25:K25)</f>
        <v>8500</v>
      </c>
    </row>
    <row r="26" spans="1:12">
      <c r="A26" s="148">
        <v>43868</v>
      </c>
      <c r="B26" s="149" t="s">
        <v>353</v>
      </c>
      <c r="C26" s="150" t="s">
        <v>4</v>
      </c>
      <c r="D26" s="151">
        <v>500</v>
      </c>
      <c r="E26" s="152">
        <v>744</v>
      </c>
      <c r="F26" s="152">
        <v>744</v>
      </c>
      <c r="G26" s="152">
        <v>0</v>
      </c>
      <c r="H26" s="149">
        <v>0</v>
      </c>
      <c r="I26" s="149">
        <f t="shared" ref="I26" si="30">SUM(F26-E26)*D26</f>
        <v>0</v>
      </c>
      <c r="J26" s="149">
        <v>0</v>
      </c>
      <c r="K26" s="149">
        <v>0</v>
      </c>
      <c r="L26" s="153">
        <f t="shared" ref="L26" si="31">SUM(I26:K26)</f>
        <v>0</v>
      </c>
    </row>
    <row r="27" spans="1:12">
      <c r="A27" s="148">
        <v>43867</v>
      </c>
      <c r="B27" s="149" t="s">
        <v>58</v>
      </c>
      <c r="C27" s="150" t="s">
        <v>4</v>
      </c>
      <c r="D27" s="151">
        <v>500</v>
      </c>
      <c r="E27" s="152">
        <v>1288</v>
      </c>
      <c r="F27" s="152">
        <v>1300</v>
      </c>
      <c r="G27" s="152">
        <v>1310</v>
      </c>
      <c r="H27" s="149">
        <v>0</v>
      </c>
      <c r="I27" s="149">
        <f t="shared" ref="I27" si="32">SUM(F27-E27)*D27</f>
        <v>6000</v>
      </c>
      <c r="J27" s="149">
        <f>SUM(G27-F27)*D27</f>
        <v>5000</v>
      </c>
      <c r="K27" s="149">
        <v>0</v>
      </c>
      <c r="L27" s="153">
        <f t="shared" ref="L27" si="33">SUM(I27:K27)</f>
        <v>11000</v>
      </c>
    </row>
    <row r="28" spans="1:12">
      <c r="A28" s="148">
        <v>43866</v>
      </c>
      <c r="B28" s="149" t="s">
        <v>48</v>
      </c>
      <c r="C28" s="150" t="s">
        <v>4</v>
      </c>
      <c r="D28" s="151">
        <v>500</v>
      </c>
      <c r="E28" s="152">
        <v>2175</v>
      </c>
      <c r="F28" s="152">
        <v>2195</v>
      </c>
      <c r="G28" s="152">
        <v>2215</v>
      </c>
      <c r="H28" s="149">
        <v>0</v>
      </c>
      <c r="I28" s="149">
        <f t="shared" ref="I28" si="34">SUM(F28-E28)*D28</f>
        <v>10000</v>
      </c>
      <c r="J28" s="149">
        <f>SUM(G28-F28)*D28</f>
        <v>10000</v>
      </c>
      <c r="K28" s="149">
        <v>0</v>
      </c>
      <c r="L28" s="153">
        <f t="shared" ref="L28" si="35">SUM(I28:K28)</f>
        <v>20000</v>
      </c>
    </row>
    <row r="29" spans="1:12">
      <c r="A29" s="148">
        <v>43865</v>
      </c>
      <c r="B29" s="149" t="s">
        <v>6</v>
      </c>
      <c r="C29" s="150" t="s">
        <v>4</v>
      </c>
      <c r="D29" s="151">
        <v>500</v>
      </c>
      <c r="E29" s="152">
        <v>980</v>
      </c>
      <c r="F29" s="152">
        <v>990</v>
      </c>
      <c r="G29" s="152">
        <v>1000</v>
      </c>
      <c r="H29" s="149">
        <v>0</v>
      </c>
      <c r="I29" s="149">
        <f t="shared" ref="I29" si="36">SUM(F29-E29)*D29</f>
        <v>5000</v>
      </c>
      <c r="J29" s="149">
        <f>SUM(G29-F29)*D29</f>
        <v>5000</v>
      </c>
      <c r="K29" s="149">
        <v>0</v>
      </c>
      <c r="L29" s="153">
        <f t="shared" ref="L29" si="37">SUM(I29:K29)</f>
        <v>10000</v>
      </c>
    </row>
    <row r="30" spans="1:12">
      <c r="A30" s="148">
        <v>43864</v>
      </c>
      <c r="B30" s="149" t="s">
        <v>33</v>
      </c>
      <c r="C30" s="150" t="s">
        <v>4</v>
      </c>
      <c r="D30" s="151">
        <v>500</v>
      </c>
      <c r="E30" s="152">
        <v>1904</v>
      </c>
      <c r="F30" s="152">
        <v>1914</v>
      </c>
      <c r="G30" s="152">
        <v>1924</v>
      </c>
      <c r="H30" s="149">
        <v>0</v>
      </c>
      <c r="I30" s="149">
        <f t="shared" ref="I30" si="38">SUM(F30-E30)*D30</f>
        <v>5000</v>
      </c>
      <c r="J30" s="149">
        <f>SUM(G30-F30)*D30</f>
        <v>5000</v>
      </c>
      <c r="K30" s="149">
        <v>0</v>
      </c>
      <c r="L30" s="153">
        <f t="shared" ref="L30" si="39">SUM(I30:K30)</f>
        <v>10000</v>
      </c>
    </row>
    <row r="31" spans="1:12">
      <c r="A31" s="148">
        <v>43862</v>
      </c>
      <c r="B31" s="149" t="s">
        <v>335</v>
      </c>
      <c r="C31" s="150" t="s">
        <v>20</v>
      </c>
      <c r="D31" s="151">
        <v>500</v>
      </c>
      <c r="E31" s="152">
        <v>1900</v>
      </c>
      <c r="F31" s="152">
        <v>1890</v>
      </c>
      <c r="G31" s="152">
        <v>0</v>
      </c>
      <c r="H31" s="149">
        <v>0</v>
      </c>
      <c r="I31" s="149">
        <f>SUM(E31-F31)*D31</f>
        <v>5000</v>
      </c>
      <c r="J31" s="149">
        <v>0</v>
      </c>
      <c r="K31" s="149">
        <v>0</v>
      </c>
      <c r="L31" s="153">
        <f t="shared" ref="L31" si="40">SUM(I31:K31)</f>
        <v>5000</v>
      </c>
    </row>
    <row r="32" spans="1:12">
      <c r="A32" s="169"/>
      <c r="B32" s="169"/>
      <c r="C32" s="169"/>
      <c r="D32" s="169"/>
      <c r="E32" s="169"/>
      <c r="F32" s="169"/>
      <c r="G32" s="169"/>
      <c r="H32" s="170"/>
      <c r="I32" s="171">
        <f>SUM(I9:I31)</f>
        <v>75000</v>
      </c>
      <c r="J32" s="170"/>
      <c r="K32" s="170" t="s">
        <v>282</v>
      </c>
      <c r="L32" s="171">
        <f>SUM(L9:L31)</f>
        <v>132899.99999999997</v>
      </c>
    </row>
    <row r="33" spans="1:12">
      <c r="A33" s="201">
        <v>43800</v>
      </c>
      <c r="B33" s="172"/>
      <c r="C33" s="172"/>
      <c r="D33" s="172"/>
      <c r="E33" s="172"/>
      <c r="F33" s="172"/>
      <c r="G33" s="152"/>
      <c r="H33" s="149"/>
      <c r="I33" s="149"/>
      <c r="J33" s="149"/>
      <c r="K33" s="149"/>
      <c r="L33" s="153"/>
    </row>
    <row r="34" spans="1:12">
      <c r="A34" s="202" t="s">
        <v>306</v>
      </c>
      <c r="B34" s="203" t="s">
        <v>307</v>
      </c>
      <c r="C34" s="179" t="s">
        <v>308</v>
      </c>
      <c r="D34" s="204" t="s">
        <v>309</v>
      </c>
      <c r="E34" s="204" t="s">
        <v>310</v>
      </c>
      <c r="F34" s="179" t="s">
        <v>297</v>
      </c>
      <c r="G34" s="152"/>
      <c r="H34" s="149"/>
      <c r="I34" s="149"/>
      <c r="J34" s="149"/>
      <c r="K34" s="149"/>
      <c r="L34" s="149"/>
    </row>
    <row r="35" spans="1:12">
      <c r="A35" s="173" t="s">
        <v>333</v>
      </c>
      <c r="B35" s="174">
        <v>4</v>
      </c>
      <c r="C35" s="175">
        <f>SUM(A35-B35)</f>
        <v>22</v>
      </c>
      <c r="D35" s="176">
        <v>6</v>
      </c>
      <c r="E35" s="175">
        <f>SUM(C35-D35)</f>
        <v>16</v>
      </c>
      <c r="F35" s="175">
        <f>E35*100/C35</f>
        <v>72.727272727272734</v>
      </c>
      <c r="G35" s="152"/>
      <c r="H35" s="149"/>
      <c r="I35" s="149"/>
      <c r="J35" s="149"/>
      <c r="K35" s="149"/>
      <c r="L35" s="149"/>
    </row>
    <row r="36" spans="1:12" ht="15.75">
      <c r="A36" s="145"/>
      <c r="B36" s="146"/>
      <c r="C36" s="146"/>
      <c r="D36" s="147"/>
      <c r="E36" s="147"/>
      <c r="F36" s="168">
        <v>43831</v>
      </c>
      <c r="G36" s="143"/>
      <c r="H36" s="143"/>
      <c r="I36" s="144"/>
      <c r="J36" s="144"/>
      <c r="K36" s="144"/>
      <c r="L36" s="144"/>
    </row>
    <row r="37" spans="1:12">
      <c r="A37" s="148">
        <v>43861</v>
      </c>
      <c r="B37" s="149" t="s">
        <v>39</v>
      </c>
      <c r="C37" s="150" t="s">
        <v>4</v>
      </c>
      <c r="D37" s="151">
        <v>500</v>
      </c>
      <c r="E37" s="152">
        <v>785</v>
      </c>
      <c r="F37" s="152">
        <v>785</v>
      </c>
      <c r="G37" s="152">
        <v>0</v>
      </c>
      <c r="H37" s="149">
        <v>0</v>
      </c>
      <c r="I37" s="149">
        <f t="shared" ref="I37" si="41">SUM(F37-E37)*D37</f>
        <v>0</v>
      </c>
      <c r="J37" s="149">
        <v>0</v>
      </c>
      <c r="K37" s="149">
        <v>0</v>
      </c>
      <c r="L37" s="153">
        <f t="shared" ref="L37" si="42">SUM(I37:K37)</f>
        <v>0</v>
      </c>
    </row>
    <row r="38" spans="1:12">
      <c r="A38" s="148">
        <v>43860</v>
      </c>
      <c r="B38" s="149" t="s">
        <v>48</v>
      </c>
      <c r="C38" s="150" t="s">
        <v>4</v>
      </c>
      <c r="D38" s="151">
        <v>500</v>
      </c>
      <c r="E38" s="152">
        <v>2010</v>
      </c>
      <c r="F38" s="152">
        <v>2020</v>
      </c>
      <c r="G38" s="152">
        <v>2050</v>
      </c>
      <c r="H38" s="149">
        <v>0</v>
      </c>
      <c r="I38" s="149">
        <f t="shared" ref="I38" si="43">SUM(F38-E38)*D38</f>
        <v>5000</v>
      </c>
      <c r="J38" s="149">
        <f>SUM(G38-F38)*D38</f>
        <v>15000</v>
      </c>
      <c r="K38" s="149">
        <v>0</v>
      </c>
      <c r="L38" s="153">
        <f t="shared" ref="L38" si="44">SUM(I38:K38)</f>
        <v>20000</v>
      </c>
    </row>
    <row r="39" spans="1:12">
      <c r="A39" s="148">
        <v>43859</v>
      </c>
      <c r="B39" s="149" t="s">
        <v>48</v>
      </c>
      <c r="C39" s="150" t="s">
        <v>4</v>
      </c>
      <c r="D39" s="151">
        <v>500</v>
      </c>
      <c r="E39" s="152">
        <v>1962</v>
      </c>
      <c r="F39" s="152">
        <v>1975</v>
      </c>
      <c r="G39" s="152">
        <v>1984</v>
      </c>
      <c r="H39" s="149">
        <v>0</v>
      </c>
      <c r="I39" s="149">
        <f t="shared" ref="I39" si="45">SUM(F39-E39)*D39</f>
        <v>6500</v>
      </c>
      <c r="J39" s="149">
        <f>SUM(G39-F39)*D39</f>
        <v>4500</v>
      </c>
      <c r="K39" s="149">
        <v>0</v>
      </c>
      <c r="L39" s="153">
        <f t="shared" ref="L39" si="46">SUM(I39:K39)</f>
        <v>11000</v>
      </c>
    </row>
    <row r="40" spans="1:12">
      <c r="A40" s="148">
        <v>43859</v>
      </c>
      <c r="B40" s="149" t="s">
        <v>168</v>
      </c>
      <c r="C40" s="150" t="s">
        <v>4</v>
      </c>
      <c r="D40" s="151">
        <v>500</v>
      </c>
      <c r="E40" s="152">
        <v>1725</v>
      </c>
      <c r="F40" s="152">
        <v>1705</v>
      </c>
      <c r="G40" s="152">
        <v>0</v>
      </c>
      <c r="H40" s="149">
        <v>0</v>
      </c>
      <c r="I40" s="149">
        <f t="shared" ref="I40:I42" si="47">SUM(F40-E40)*D40</f>
        <v>-10000</v>
      </c>
      <c r="J40" s="149">
        <v>0</v>
      </c>
      <c r="K40" s="149">
        <v>0</v>
      </c>
      <c r="L40" s="153">
        <f t="shared" ref="L40" si="48">SUM(I40:K40)</f>
        <v>-10000</v>
      </c>
    </row>
    <row r="41" spans="1:12">
      <c r="A41" s="148">
        <v>43858</v>
      </c>
      <c r="B41" s="149" t="s">
        <v>33</v>
      </c>
      <c r="C41" s="150" t="s">
        <v>4</v>
      </c>
      <c r="D41" s="151">
        <v>500</v>
      </c>
      <c r="E41" s="152">
        <v>1825</v>
      </c>
      <c r="F41" s="152">
        <v>1810</v>
      </c>
      <c r="G41" s="152">
        <v>0</v>
      </c>
      <c r="H41" s="149">
        <v>0</v>
      </c>
      <c r="I41" s="149">
        <f t="shared" si="47"/>
        <v>-7500</v>
      </c>
      <c r="J41" s="149">
        <v>0</v>
      </c>
      <c r="K41" s="149">
        <v>0</v>
      </c>
      <c r="L41" s="153">
        <f t="shared" ref="L41" si="49">SUM(I41:K41)</f>
        <v>-7500</v>
      </c>
    </row>
    <row r="42" spans="1:12">
      <c r="A42" s="148">
        <v>43857</v>
      </c>
      <c r="B42" s="149" t="s">
        <v>353</v>
      </c>
      <c r="C42" s="150" t="s">
        <v>4</v>
      </c>
      <c r="D42" s="151">
        <v>500</v>
      </c>
      <c r="E42" s="152">
        <v>745</v>
      </c>
      <c r="F42" s="152">
        <v>745</v>
      </c>
      <c r="G42" s="152">
        <v>0</v>
      </c>
      <c r="H42" s="149">
        <v>0</v>
      </c>
      <c r="I42" s="149">
        <f t="shared" si="47"/>
        <v>0</v>
      </c>
      <c r="J42" s="149">
        <v>0</v>
      </c>
      <c r="K42" s="149">
        <v>0</v>
      </c>
      <c r="L42" s="153">
        <f t="shared" ref="L42:L43" si="50">SUM(I42:K42)</f>
        <v>0</v>
      </c>
    </row>
    <row r="43" spans="1:12">
      <c r="A43" s="148">
        <v>43854</v>
      </c>
      <c r="B43" s="149" t="s">
        <v>89</v>
      </c>
      <c r="C43" s="150" t="s">
        <v>4</v>
      </c>
      <c r="D43" s="151">
        <v>500</v>
      </c>
      <c r="E43" s="152">
        <v>1340</v>
      </c>
      <c r="F43" s="152">
        <v>1347</v>
      </c>
      <c r="G43" s="152">
        <v>1360</v>
      </c>
      <c r="H43" s="149">
        <v>0</v>
      </c>
      <c r="I43" s="149">
        <f t="shared" ref="I43" si="51">SUM(F43-E43)*D43</f>
        <v>3500</v>
      </c>
      <c r="J43" s="149">
        <f>SUM(G43-F43)*D43</f>
        <v>6500</v>
      </c>
      <c r="K43" s="149">
        <v>0</v>
      </c>
      <c r="L43" s="153">
        <f t="shared" si="50"/>
        <v>10000</v>
      </c>
    </row>
    <row r="44" spans="1:12">
      <c r="A44" s="148">
        <v>43854</v>
      </c>
      <c r="B44" s="149" t="s">
        <v>37</v>
      </c>
      <c r="C44" s="150" t="s">
        <v>4</v>
      </c>
      <c r="D44" s="151">
        <v>500</v>
      </c>
      <c r="E44" s="152">
        <v>1485</v>
      </c>
      <c r="F44" s="152">
        <v>1495</v>
      </c>
      <c r="G44" s="152">
        <v>1515</v>
      </c>
      <c r="H44" s="149">
        <v>0</v>
      </c>
      <c r="I44" s="149">
        <f t="shared" ref="I44" si="52">SUM(F44-E44)*D44</f>
        <v>5000</v>
      </c>
      <c r="J44" s="149">
        <f>SUM(G44-F44)*D44</f>
        <v>10000</v>
      </c>
      <c r="K44" s="149">
        <v>0</v>
      </c>
      <c r="L44" s="153">
        <f t="shared" ref="L44" si="53">SUM(I44:K44)</f>
        <v>15000</v>
      </c>
    </row>
    <row r="45" spans="1:12">
      <c r="A45" s="148">
        <v>43853</v>
      </c>
      <c r="B45" s="149" t="s">
        <v>33</v>
      </c>
      <c r="C45" s="150" t="s">
        <v>4</v>
      </c>
      <c r="D45" s="151">
        <v>500</v>
      </c>
      <c r="E45" s="152">
        <v>1781.1</v>
      </c>
      <c r="F45" s="152">
        <v>1790</v>
      </c>
      <c r="G45" s="152">
        <v>1798</v>
      </c>
      <c r="H45" s="149">
        <v>0</v>
      </c>
      <c r="I45" s="149">
        <f t="shared" ref="I45:I47" si="54">SUM(F45-E45)*D45</f>
        <v>4450.0000000000455</v>
      </c>
      <c r="J45" s="149">
        <f>SUM(G45-F45)*D45</f>
        <v>4000</v>
      </c>
      <c r="K45" s="149">
        <v>0</v>
      </c>
      <c r="L45" s="153">
        <f t="shared" ref="L45" si="55">SUM(I45:K45)</f>
        <v>8450.0000000000455</v>
      </c>
    </row>
    <row r="46" spans="1:12">
      <c r="A46" s="148">
        <v>43853</v>
      </c>
      <c r="B46" s="149" t="s">
        <v>26</v>
      </c>
      <c r="C46" s="150" t="s">
        <v>4</v>
      </c>
      <c r="D46" s="151">
        <v>200</v>
      </c>
      <c r="E46" s="152">
        <v>3647</v>
      </c>
      <c r="F46" s="152">
        <v>3660</v>
      </c>
      <c r="G46" s="152">
        <v>0</v>
      </c>
      <c r="H46" s="149">
        <v>0</v>
      </c>
      <c r="I46" s="149">
        <f t="shared" si="54"/>
        <v>2600</v>
      </c>
      <c r="J46" s="149">
        <v>0</v>
      </c>
      <c r="K46" s="149">
        <v>0</v>
      </c>
      <c r="L46" s="153">
        <f t="shared" ref="L46:L48" si="56">SUM(I46:K46)</f>
        <v>2600</v>
      </c>
    </row>
    <row r="47" spans="1:12">
      <c r="A47" s="148">
        <v>43852</v>
      </c>
      <c r="B47" s="149" t="s">
        <v>352</v>
      </c>
      <c r="C47" s="150" t="s">
        <v>4</v>
      </c>
      <c r="D47" s="151">
        <v>500</v>
      </c>
      <c r="E47" s="152">
        <v>792</v>
      </c>
      <c r="F47" s="152">
        <v>792</v>
      </c>
      <c r="G47" s="152">
        <v>0</v>
      </c>
      <c r="H47" s="149">
        <v>0</v>
      </c>
      <c r="I47" s="149">
        <f t="shared" si="54"/>
        <v>0</v>
      </c>
      <c r="J47" s="149">
        <v>0</v>
      </c>
      <c r="K47" s="149">
        <v>0</v>
      </c>
      <c r="L47" s="153">
        <f t="shared" si="56"/>
        <v>0</v>
      </c>
    </row>
    <row r="48" spans="1:12">
      <c r="A48" s="148">
        <v>43852</v>
      </c>
      <c r="B48" s="149" t="s">
        <v>278</v>
      </c>
      <c r="C48" s="150" t="s">
        <v>4</v>
      </c>
      <c r="D48" s="151">
        <v>500</v>
      </c>
      <c r="E48" s="152">
        <v>1535</v>
      </c>
      <c r="F48" s="152">
        <v>1533</v>
      </c>
      <c r="G48" s="152">
        <v>0</v>
      </c>
      <c r="H48" s="149">
        <v>0</v>
      </c>
      <c r="I48" s="149">
        <f t="shared" ref="I48" si="57">SUM(F48-E48)*D48</f>
        <v>-1000</v>
      </c>
      <c r="J48" s="149">
        <v>0</v>
      </c>
      <c r="K48" s="149">
        <v>0</v>
      </c>
      <c r="L48" s="153">
        <f t="shared" si="56"/>
        <v>-1000</v>
      </c>
    </row>
    <row r="49" spans="1:12">
      <c r="A49" s="148">
        <v>43851</v>
      </c>
      <c r="B49" s="149" t="s">
        <v>351</v>
      </c>
      <c r="C49" s="150" t="s">
        <v>4</v>
      </c>
      <c r="D49" s="151">
        <v>500</v>
      </c>
      <c r="E49" s="152">
        <v>903.5</v>
      </c>
      <c r="F49" s="152">
        <v>903.5</v>
      </c>
      <c r="G49" s="152">
        <v>0</v>
      </c>
      <c r="H49" s="149">
        <v>0</v>
      </c>
      <c r="I49" s="149">
        <f t="shared" ref="I49" si="58">SUM(F49-E49)*D49</f>
        <v>0</v>
      </c>
      <c r="J49" s="149">
        <v>0</v>
      </c>
      <c r="K49" s="149">
        <v>0</v>
      </c>
      <c r="L49" s="153">
        <f t="shared" ref="L49" si="59">SUM(I49:K49)</f>
        <v>0</v>
      </c>
    </row>
    <row r="50" spans="1:12">
      <c r="A50" s="148">
        <v>43850</v>
      </c>
      <c r="B50" s="149" t="s">
        <v>40</v>
      </c>
      <c r="C50" s="150" t="s">
        <v>4</v>
      </c>
      <c r="D50" s="151">
        <v>500</v>
      </c>
      <c r="E50" s="152">
        <v>1400</v>
      </c>
      <c r="F50" s="152">
        <v>1383</v>
      </c>
      <c r="G50" s="152">
        <v>0</v>
      </c>
      <c r="H50" s="149">
        <v>0</v>
      </c>
      <c r="I50" s="149">
        <f t="shared" ref="I50" si="60">SUM(F50-E50)*D50</f>
        <v>-8500</v>
      </c>
      <c r="J50" s="149">
        <v>0</v>
      </c>
      <c r="K50" s="149">
        <v>0</v>
      </c>
      <c r="L50" s="153">
        <f t="shared" ref="L50" si="61">SUM(I50:K50)</f>
        <v>-8500</v>
      </c>
    </row>
    <row r="51" spans="1:12">
      <c r="A51" s="148">
        <v>43847</v>
      </c>
      <c r="B51" s="149" t="s">
        <v>286</v>
      </c>
      <c r="C51" s="150" t="s">
        <v>4</v>
      </c>
      <c r="D51" s="151">
        <v>1000</v>
      </c>
      <c r="E51" s="152">
        <v>676</v>
      </c>
      <c r="F51" s="152">
        <v>683</v>
      </c>
      <c r="G51" s="152">
        <v>690</v>
      </c>
      <c r="H51" s="149">
        <v>0</v>
      </c>
      <c r="I51" s="149">
        <f t="shared" ref="I51" si="62">SUM(F51-E51)*D51</f>
        <v>7000</v>
      </c>
      <c r="J51" s="149">
        <f>SUM(G51-F51)*D51</f>
        <v>7000</v>
      </c>
      <c r="K51" s="149">
        <v>0</v>
      </c>
      <c r="L51" s="153">
        <f t="shared" ref="L51" si="63">SUM(I51:K51)</f>
        <v>14000</v>
      </c>
    </row>
    <row r="52" spans="1:12">
      <c r="A52" s="148">
        <v>43845</v>
      </c>
      <c r="B52" s="149" t="s">
        <v>25</v>
      </c>
      <c r="C52" s="150" t="s">
        <v>4</v>
      </c>
      <c r="D52" s="151">
        <v>500</v>
      </c>
      <c r="E52" s="152">
        <v>1510</v>
      </c>
      <c r="F52" s="152">
        <v>1520</v>
      </c>
      <c r="G52" s="152">
        <v>1529</v>
      </c>
      <c r="H52" s="149">
        <v>0</v>
      </c>
      <c r="I52" s="149">
        <f t="shared" ref="I52" si="64">SUM(F52-E52)*D52</f>
        <v>5000</v>
      </c>
      <c r="J52" s="149">
        <f>SUM(G52-F52)*D52</f>
        <v>4500</v>
      </c>
      <c r="K52" s="149">
        <v>0</v>
      </c>
      <c r="L52" s="153">
        <f t="shared" ref="L52" si="65">SUM(I52:K52)</f>
        <v>9500</v>
      </c>
    </row>
    <row r="53" spans="1:12">
      <c r="A53" s="148">
        <v>43844</v>
      </c>
      <c r="B53" s="149" t="s">
        <v>58</v>
      </c>
      <c r="C53" s="150" t="s">
        <v>4</v>
      </c>
      <c r="D53" s="151">
        <v>500</v>
      </c>
      <c r="E53" s="152">
        <v>1553</v>
      </c>
      <c r="F53" s="152">
        <v>1563</v>
      </c>
      <c r="G53" s="152">
        <v>1573</v>
      </c>
      <c r="H53" s="149">
        <v>1583</v>
      </c>
      <c r="I53" s="149">
        <f t="shared" ref="I53" si="66">SUM(F53-E53)*D53</f>
        <v>5000</v>
      </c>
      <c r="J53" s="149">
        <f>SUM(G53-F53)*D53</f>
        <v>5000</v>
      </c>
      <c r="K53" s="149">
        <v>0</v>
      </c>
      <c r="L53" s="153">
        <f t="shared" ref="L53" si="67">SUM(I53:K53)</f>
        <v>10000</v>
      </c>
    </row>
    <row r="54" spans="1:12">
      <c r="A54" s="148">
        <v>43843</v>
      </c>
      <c r="B54" s="149" t="s">
        <v>349</v>
      </c>
      <c r="C54" s="150" t="s">
        <v>4</v>
      </c>
      <c r="D54" s="151">
        <v>500</v>
      </c>
      <c r="E54" s="152">
        <v>785</v>
      </c>
      <c r="F54" s="152">
        <v>786.5</v>
      </c>
      <c r="G54" s="152">
        <v>0</v>
      </c>
      <c r="H54" s="149">
        <v>0</v>
      </c>
      <c r="I54" s="149">
        <f t="shared" ref="I54" si="68">SUM(F54-E54)*D54</f>
        <v>750</v>
      </c>
      <c r="J54" s="149">
        <v>0</v>
      </c>
      <c r="K54" s="149">
        <v>0</v>
      </c>
      <c r="L54" s="153">
        <f t="shared" ref="L54" si="69">SUM(I54:K54)</f>
        <v>750</v>
      </c>
    </row>
    <row r="55" spans="1:12">
      <c r="A55" s="148">
        <v>43840</v>
      </c>
      <c r="B55" s="149" t="s">
        <v>38</v>
      </c>
      <c r="C55" s="150" t="s">
        <v>4</v>
      </c>
      <c r="D55" s="151">
        <v>500</v>
      </c>
      <c r="E55" s="152">
        <v>1915</v>
      </c>
      <c r="F55" s="152">
        <v>1912</v>
      </c>
      <c r="G55" s="152">
        <v>0</v>
      </c>
      <c r="H55" s="149">
        <v>0</v>
      </c>
      <c r="I55" s="149">
        <f t="shared" ref="I55" si="70">SUM(F55-E55)*D55</f>
        <v>-1500</v>
      </c>
      <c r="J55" s="149">
        <v>0</v>
      </c>
      <c r="K55" s="149">
        <v>0</v>
      </c>
      <c r="L55" s="153">
        <f t="shared" ref="L55" si="71">SUM(I55:K55)</f>
        <v>-1500</v>
      </c>
    </row>
    <row r="56" spans="1:12">
      <c r="A56" s="148">
        <v>43840</v>
      </c>
      <c r="B56" s="149" t="s">
        <v>22</v>
      </c>
      <c r="C56" s="150" t="s">
        <v>4</v>
      </c>
      <c r="D56" s="151">
        <v>500</v>
      </c>
      <c r="E56" s="152">
        <v>1860</v>
      </c>
      <c r="F56" s="152">
        <v>1875</v>
      </c>
      <c r="G56" s="152">
        <v>1884</v>
      </c>
      <c r="H56" s="149">
        <v>0</v>
      </c>
      <c r="I56" s="149">
        <f t="shared" ref="I56" si="72">SUM(F56-E56)*D56</f>
        <v>7500</v>
      </c>
      <c r="J56" s="149">
        <f>SUM(G56-F56)*D56</f>
        <v>4500</v>
      </c>
      <c r="K56" s="149">
        <v>0</v>
      </c>
      <c r="L56" s="153">
        <f t="shared" ref="L56" si="73">SUM(I56:K56)</f>
        <v>12000</v>
      </c>
    </row>
    <row r="57" spans="1:12">
      <c r="A57" s="148">
        <v>43839</v>
      </c>
      <c r="B57" s="149" t="s">
        <v>38</v>
      </c>
      <c r="C57" s="150" t="s">
        <v>4</v>
      </c>
      <c r="D57" s="151">
        <v>500</v>
      </c>
      <c r="E57" s="152">
        <v>1890</v>
      </c>
      <c r="F57" s="152">
        <v>1905</v>
      </c>
      <c r="G57" s="152">
        <v>0</v>
      </c>
      <c r="H57" s="149">
        <v>0</v>
      </c>
      <c r="I57" s="149">
        <f t="shared" ref="I57" si="74">SUM(F57-E57)*D57</f>
        <v>7500</v>
      </c>
      <c r="J57" s="149">
        <v>0</v>
      </c>
      <c r="K57" s="149">
        <v>0</v>
      </c>
      <c r="L57" s="153">
        <f t="shared" ref="L57" si="75">SUM(I57:K57)</f>
        <v>7500</v>
      </c>
    </row>
    <row r="58" spans="1:12">
      <c r="A58" s="148">
        <v>43838</v>
      </c>
      <c r="B58" s="149" t="s">
        <v>344</v>
      </c>
      <c r="C58" s="150" t="s">
        <v>4</v>
      </c>
      <c r="D58" s="151">
        <v>150</v>
      </c>
      <c r="E58" s="152">
        <v>4260</v>
      </c>
      <c r="F58" s="152">
        <v>4285</v>
      </c>
      <c r="G58" s="152">
        <v>4330</v>
      </c>
      <c r="H58" s="149">
        <v>0</v>
      </c>
      <c r="I58" s="149">
        <f t="shared" ref="I58" si="76">SUM(F58-E58)*D58</f>
        <v>3750</v>
      </c>
      <c r="J58" s="149">
        <f>SUM(G58-F58)*D58</f>
        <v>6750</v>
      </c>
      <c r="K58" s="149">
        <v>0</v>
      </c>
      <c r="L58" s="153">
        <f t="shared" ref="L58" si="77">SUM(I58:K58)</f>
        <v>10500</v>
      </c>
    </row>
    <row r="59" spans="1:12">
      <c r="A59" s="148">
        <v>43836</v>
      </c>
      <c r="B59" s="149" t="s">
        <v>33</v>
      </c>
      <c r="C59" s="150" t="s">
        <v>4</v>
      </c>
      <c r="D59" s="151">
        <v>500</v>
      </c>
      <c r="E59" s="152">
        <v>1685</v>
      </c>
      <c r="F59" s="152">
        <v>1670</v>
      </c>
      <c r="G59" s="152">
        <v>0</v>
      </c>
      <c r="H59" s="149">
        <v>0</v>
      </c>
      <c r="I59" s="149">
        <f t="shared" ref="I59" si="78">SUM(F59-E59)*D59</f>
        <v>-7500</v>
      </c>
      <c r="J59" s="149">
        <v>0</v>
      </c>
      <c r="K59" s="149">
        <v>0</v>
      </c>
      <c r="L59" s="153">
        <f t="shared" ref="L59" si="79">SUM(I59:K59)</f>
        <v>-7500</v>
      </c>
    </row>
    <row r="60" spans="1:12">
      <c r="A60" s="148">
        <v>43833</v>
      </c>
      <c r="B60" s="149" t="s">
        <v>335</v>
      </c>
      <c r="C60" s="150" t="s">
        <v>4</v>
      </c>
      <c r="D60" s="151">
        <v>500</v>
      </c>
      <c r="E60" s="152">
        <v>1887</v>
      </c>
      <c r="F60" s="152">
        <v>1905</v>
      </c>
      <c r="G60" s="152">
        <v>1920</v>
      </c>
      <c r="H60" s="149">
        <v>0</v>
      </c>
      <c r="I60" s="149">
        <f t="shared" ref="I60" si="80">SUM(F60-E60)*D60</f>
        <v>9000</v>
      </c>
      <c r="J60" s="149">
        <f>SUM(G60-F60)*D60</f>
        <v>7500</v>
      </c>
      <c r="K60" s="149">
        <v>0</v>
      </c>
      <c r="L60" s="153">
        <f t="shared" ref="L60" si="81">SUM(I60:K60)</f>
        <v>16500</v>
      </c>
    </row>
    <row r="61" spans="1:12">
      <c r="A61" s="148">
        <v>43831</v>
      </c>
      <c r="B61" s="149" t="s">
        <v>39</v>
      </c>
      <c r="C61" s="150" t="s">
        <v>4</v>
      </c>
      <c r="D61" s="151">
        <v>500</v>
      </c>
      <c r="E61" s="152">
        <v>748</v>
      </c>
      <c r="F61" s="152">
        <v>758</v>
      </c>
      <c r="G61" s="152">
        <v>767</v>
      </c>
      <c r="H61" s="149">
        <v>0</v>
      </c>
      <c r="I61" s="149">
        <f t="shared" ref="I61" si="82">SUM(F61-E61)*D61</f>
        <v>5000</v>
      </c>
      <c r="J61" s="149">
        <f>SUM(G61-F61)*D61</f>
        <v>4500</v>
      </c>
      <c r="K61" s="149">
        <v>0</v>
      </c>
      <c r="L61" s="153">
        <f t="shared" ref="L61" si="83">SUM(I61:K61)</f>
        <v>9500</v>
      </c>
    </row>
    <row r="62" spans="1:12">
      <c r="A62" s="148">
        <v>43831</v>
      </c>
      <c r="B62" s="149" t="s">
        <v>24</v>
      </c>
      <c r="C62" s="150" t="s">
        <v>4</v>
      </c>
      <c r="D62" s="151">
        <v>500</v>
      </c>
      <c r="E62" s="152">
        <v>778</v>
      </c>
      <c r="F62" s="152">
        <v>778</v>
      </c>
      <c r="G62" s="152">
        <v>767</v>
      </c>
      <c r="H62" s="149">
        <v>0</v>
      </c>
      <c r="I62" s="149">
        <f t="shared" ref="I62" si="84">SUM(F62-E62)*D62</f>
        <v>0</v>
      </c>
      <c r="J62" s="149">
        <v>0</v>
      </c>
      <c r="K62" s="149">
        <v>0</v>
      </c>
      <c r="L62" s="153">
        <f t="shared" ref="L62" si="85">SUM(I62:K62)</f>
        <v>0</v>
      </c>
    </row>
    <row r="63" spans="1:12">
      <c r="A63" s="169"/>
      <c r="B63" s="169"/>
      <c r="C63" s="169"/>
      <c r="D63" s="169"/>
      <c r="E63" s="169"/>
      <c r="F63" s="169"/>
      <c r="G63" s="169"/>
      <c r="H63" s="170"/>
      <c r="I63" s="171">
        <f>SUM(I37:I62)</f>
        <v>41550.000000000044</v>
      </c>
      <c r="J63" s="170"/>
      <c r="K63" s="170" t="s">
        <v>282</v>
      </c>
      <c r="L63" s="171">
        <f>SUM(L37:L62)</f>
        <v>121300.00000000004</v>
      </c>
    </row>
    <row r="64" spans="1:12">
      <c r="A64" s="201">
        <v>43800</v>
      </c>
      <c r="B64" s="172"/>
      <c r="C64" s="172"/>
      <c r="D64" s="172"/>
      <c r="E64" s="172"/>
      <c r="F64" s="172"/>
      <c r="G64" s="152"/>
      <c r="H64" s="149"/>
      <c r="I64" s="149"/>
      <c r="J64" s="149"/>
      <c r="K64" s="149"/>
      <c r="L64" s="153"/>
    </row>
    <row r="65" spans="1:12">
      <c r="A65" s="202" t="s">
        <v>306</v>
      </c>
      <c r="B65" s="203" t="s">
        <v>307</v>
      </c>
      <c r="C65" s="179" t="s">
        <v>308</v>
      </c>
      <c r="D65" s="204" t="s">
        <v>309</v>
      </c>
      <c r="E65" s="204" t="s">
        <v>310</v>
      </c>
      <c r="F65" s="179" t="s">
        <v>297</v>
      </c>
      <c r="G65" s="152"/>
      <c r="H65" s="149"/>
      <c r="I65" s="149"/>
      <c r="J65" s="149"/>
      <c r="K65" s="149"/>
      <c r="L65" s="149"/>
    </row>
    <row r="66" spans="1:12">
      <c r="A66" s="173" t="s">
        <v>350</v>
      </c>
      <c r="B66" s="174">
        <v>2</v>
      </c>
      <c r="C66" s="175">
        <f>SUM(A66-B66)</f>
        <v>19</v>
      </c>
      <c r="D66" s="176">
        <v>4</v>
      </c>
      <c r="E66" s="175">
        <f>SUM(C66-D66)</f>
        <v>15</v>
      </c>
      <c r="F66" s="175">
        <f>E66*100/C66</f>
        <v>78.94736842105263</v>
      </c>
      <c r="G66" s="152"/>
      <c r="H66" s="149"/>
      <c r="I66" s="149"/>
      <c r="J66" s="149"/>
      <c r="K66" s="149"/>
      <c r="L66" s="149"/>
    </row>
    <row r="67" spans="1:12" ht="15.75">
      <c r="A67" s="145"/>
      <c r="B67" s="146"/>
      <c r="C67" s="146"/>
      <c r="D67" s="147"/>
      <c r="E67" s="147"/>
      <c r="F67" s="168">
        <v>43800</v>
      </c>
      <c r="G67" s="143"/>
      <c r="H67" s="143"/>
      <c r="I67" s="144"/>
      <c r="J67" s="144"/>
      <c r="K67" s="144"/>
      <c r="L67" s="144"/>
    </row>
    <row r="68" spans="1:12">
      <c r="A68" s="148">
        <v>43829</v>
      </c>
      <c r="B68" s="149" t="s">
        <v>31</v>
      </c>
      <c r="C68" s="150" t="s">
        <v>4</v>
      </c>
      <c r="D68" s="151">
        <v>500</v>
      </c>
      <c r="E68" s="152">
        <v>1170</v>
      </c>
      <c r="F68" s="152">
        <v>1170</v>
      </c>
      <c r="G68" s="152">
        <v>0</v>
      </c>
      <c r="H68" s="149">
        <v>0</v>
      </c>
      <c r="I68" s="149">
        <f t="shared" ref="I68:I71" si="86">SUM(F68-E68)*D68</f>
        <v>0</v>
      </c>
      <c r="J68" s="149">
        <v>0</v>
      </c>
      <c r="K68" s="149">
        <v>0</v>
      </c>
      <c r="L68" s="153">
        <f t="shared" ref="L68:L69" si="87">SUM(I68:K68)</f>
        <v>0</v>
      </c>
    </row>
    <row r="69" spans="1:12">
      <c r="A69" s="148">
        <v>43829</v>
      </c>
      <c r="B69" s="149" t="s">
        <v>91</v>
      </c>
      <c r="C69" s="150" t="s">
        <v>4</v>
      </c>
      <c r="D69" s="151">
        <v>250</v>
      </c>
      <c r="E69" s="152">
        <v>2920</v>
      </c>
      <c r="F69" s="152">
        <v>2915</v>
      </c>
      <c r="G69" s="152">
        <v>0</v>
      </c>
      <c r="H69" s="149">
        <v>0</v>
      </c>
      <c r="I69" s="149">
        <f t="shared" si="86"/>
        <v>-1250</v>
      </c>
      <c r="J69" s="149">
        <v>0</v>
      </c>
      <c r="K69" s="149">
        <v>0</v>
      </c>
      <c r="L69" s="153">
        <f t="shared" si="87"/>
        <v>-1250</v>
      </c>
    </row>
    <row r="70" spans="1:12">
      <c r="A70" s="148">
        <v>43825</v>
      </c>
      <c r="B70" s="149" t="s">
        <v>25</v>
      </c>
      <c r="C70" s="150" t="s">
        <v>4</v>
      </c>
      <c r="D70" s="151">
        <v>500</v>
      </c>
      <c r="E70" s="152">
        <v>1400</v>
      </c>
      <c r="F70" s="152">
        <v>1415</v>
      </c>
      <c r="G70" s="152">
        <v>1423</v>
      </c>
      <c r="H70" s="149">
        <v>0</v>
      </c>
      <c r="I70" s="149">
        <f t="shared" ref="I70:I72" si="88">SUM(F70-E70)*D70</f>
        <v>7500</v>
      </c>
      <c r="J70" s="149">
        <f>SUM(G70-F70)*D70</f>
        <v>4000</v>
      </c>
      <c r="K70" s="149">
        <v>0</v>
      </c>
      <c r="L70" s="153">
        <f t="shared" ref="L70" si="89">SUM(I70:K70)</f>
        <v>11500</v>
      </c>
    </row>
    <row r="71" spans="1:12">
      <c r="A71" s="148">
        <v>43825</v>
      </c>
      <c r="B71" s="149" t="s">
        <v>289</v>
      </c>
      <c r="C71" s="150" t="s">
        <v>4</v>
      </c>
      <c r="D71" s="151">
        <v>500</v>
      </c>
      <c r="E71" s="152">
        <v>962</v>
      </c>
      <c r="F71" s="152">
        <v>958</v>
      </c>
      <c r="G71" s="152">
        <v>0</v>
      </c>
      <c r="H71" s="149">
        <v>0</v>
      </c>
      <c r="I71" s="149">
        <f t="shared" si="86"/>
        <v>-2000</v>
      </c>
      <c r="J71" s="149">
        <v>0</v>
      </c>
      <c r="K71" s="149">
        <v>0</v>
      </c>
      <c r="L71" s="153">
        <f t="shared" ref="L71" si="90">SUM(I71:K71)</f>
        <v>-2000</v>
      </c>
    </row>
    <row r="72" spans="1:12">
      <c r="A72" s="148">
        <v>43823</v>
      </c>
      <c r="B72" s="149" t="s">
        <v>58</v>
      </c>
      <c r="C72" s="150" t="s">
        <v>4</v>
      </c>
      <c r="D72" s="151">
        <v>500</v>
      </c>
      <c r="E72" s="152">
        <v>1410</v>
      </c>
      <c r="F72" s="152">
        <v>1425</v>
      </c>
      <c r="G72" s="152">
        <v>1432</v>
      </c>
      <c r="H72" s="149">
        <v>0</v>
      </c>
      <c r="I72" s="149">
        <f t="shared" si="88"/>
        <v>7500</v>
      </c>
      <c r="J72" s="149">
        <f>SUM(G72-F72)*D72</f>
        <v>3500</v>
      </c>
      <c r="K72" s="149">
        <v>0</v>
      </c>
      <c r="L72" s="153">
        <f t="shared" ref="L72" si="91">SUM(I72:K72)</f>
        <v>11000</v>
      </c>
    </row>
    <row r="73" spans="1:12">
      <c r="A73" s="148">
        <v>43819</v>
      </c>
      <c r="B73" s="149" t="s">
        <v>336</v>
      </c>
      <c r="C73" s="150" t="s">
        <v>4</v>
      </c>
      <c r="D73" s="151">
        <v>500</v>
      </c>
      <c r="E73" s="152">
        <v>1400</v>
      </c>
      <c r="F73" s="152">
        <v>1415</v>
      </c>
      <c r="G73" s="152">
        <v>0</v>
      </c>
      <c r="H73" s="149">
        <v>0</v>
      </c>
      <c r="I73" s="149">
        <f t="shared" ref="I73" si="92">SUM(F73-E73)*D73</f>
        <v>7500</v>
      </c>
      <c r="J73" s="149">
        <v>0</v>
      </c>
      <c r="K73" s="149">
        <v>0</v>
      </c>
      <c r="L73" s="153">
        <f t="shared" ref="L73" si="93">SUM(I73:K73)</f>
        <v>7500</v>
      </c>
    </row>
    <row r="74" spans="1:12">
      <c r="A74" s="148">
        <v>43819</v>
      </c>
      <c r="B74" s="149" t="s">
        <v>31</v>
      </c>
      <c r="C74" s="150" t="s">
        <v>4</v>
      </c>
      <c r="D74" s="151">
        <v>500</v>
      </c>
      <c r="E74" s="152">
        <v>1160</v>
      </c>
      <c r="F74" s="152">
        <v>1175</v>
      </c>
      <c r="G74" s="152">
        <v>1189</v>
      </c>
      <c r="H74" s="149">
        <v>0</v>
      </c>
      <c r="I74" s="149">
        <f t="shared" ref="I74" si="94">SUM(F74-E74)*D74</f>
        <v>7500</v>
      </c>
      <c r="J74" s="149">
        <f>SUM(G74-F74)*D74</f>
        <v>7000</v>
      </c>
      <c r="K74" s="149">
        <v>0</v>
      </c>
      <c r="L74" s="153">
        <f t="shared" ref="L74" si="95">SUM(I74:K74)</f>
        <v>14500</v>
      </c>
    </row>
    <row r="75" spans="1:12">
      <c r="A75" s="148">
        <v>43817</v>
      </c>
      <c r="B75" s="149" t="s">
        <v>349</v>
      </c>
      <c r="C75" s="150" t="s">
        <v>4</v>
      </c>
      <c r="D75" s="151">
        <v>1000</v>
      </c>
      <c r="E75" s="152">
        <v>784</v>
      </c>
      <c r="F75" s="152">
        <v>791</v>
      </c>
      <c r="G75" s="152">
        <v>0</v>
      </c>
      <c r="H75" s="149">
        <v>0</v>
      </c>
      <c r="I75" s="149">
        <f t="shared" ref="I75" si="96">SUM(F75-E75)*D75</f>
        <v>7000</v>
      </c>
      <c r="J75" s="149">
        <v>0</v>
      </c>
      <c r="K75" s="149">
        <v>0</v>
      </c>
      <c r="L75" s="153">
        <f t="shared" ref="L75" si="97">SUM(I75:K75)</f>
        <v>7000</v>
      </c>
    </row>
    <row r="76" spans="1:12">
      <c r="A76" s="148">
        <v>43816</v>
      </c>
      <c r="B76" s="149" t="s">
        <v>48</v>
      </c>
      <c r="C76" s="150" t="s">
        <v>4</v>
      </c>
      <c r="D76" s="151">
        <v>500</v>
      </c>
      <c r="E76" s="152">
        <v>1800</v>
      </c>
      <c r="F76" s="152">
        <v>1815</v>
      </c>
      <c r="G76" s="152">
        <v>1830</v>
      </c>
      <c r="H76" s="149">
        <v>0</v>
      </c>
      <c r="I76" s="149">
        <f t="shared" ref="I76:I78" si="98">SUM(F76-E76)*D76</f>
        <v>7500</v>
      </c>
      <c r="J76" s="149">
        <f>SUM(G76-F76)*D76</f>
        <v>7500</v>
      </c>
      <c r="K76" s="149">
        <v>0</v>
      </c>
      <c r="L76" s="153">
        <f t="shared" ref="L76" si="99">SUM(I76:K76)</f>
        <v>15000</v>
      </c>
    </row>
    <row r="77" spans="1:12">
      <c r="A77" s="148">
        <v>43815</v>
      </c>
      <c r="B77" s="149" t="s">
        <v>348</v>
      </c>
      <c r="C77" s="150" t="s">
        <v>4</v>
      </c>
      <c r="D77" s="151">
        <v>500</v>
      </c>
      <c r="E77" s="152">
        <v>1160</v>
      </c>
      <c r="F77" s="152">
        <v>1168</v>
      </c>
      <c r="G77" s="152">
        <v>0</v>
      </c>
      <c r="H77" s="149">
        <v>0</v>
      </c>
      <c r="I77" s="149">
        <f t="shared" si="98"/>
        <v>4000</v>
      </c>
      <c r="J77" s="149">
        <v>0</v>
      </c>
      <c r="K77" s="149">
        <v>0</v>
      </c>
      <c r="L77" s="153">
        <f t="shared" ref="L77" si="100">SUM(I77:K77)</f>
        <v>4000</v>
      </c>
    </row>
    <row r="78" spans="1:12">
      <c r="A78" s="148">
        <v>43812</v>
      </c>
      <c r="B78" s="149" t="s">
        <v>33</v>
      </c>
      <c r="C78" s="150" t="s">
        <v>4</v>
      </c>
      <c r="D78" s="151">
        <v>500</v>
      </c>
      <c r="E78" s="152">
        <v>1617</v>
      </c>
      <c r="F78" s="152">
        <v>1633</v>
      </c>
      <c r="G78" s="152">
        <v>0</v>
      </c>
      <c r="H78" s="149">
        <v>0</v>
      </c>
      <c r="I78" s="149">
        <f t="shared" si="98"/>
        <v>8000</v>
      </c>
      <c r="J78" s="149">
        <v>0</v>
      </c>
      <c r="K78" s="149">
        <v>0</v>
      </c>
      <c r="L78" s="153">
        <f t="shared" ref="L78" si="101">SUM(I78:K78)</f>
        <v>8000</v>
      </c>
    </row>
    <row r="79" spans="1:12">
      <c r="A79" s="148">
        <v>43812</v>
      </c>
      <c r="B79" s="149" t="s">
        <v>51</v>
      </c>
      <c r="C79" s="150" t="s">
        <v>4</v>
      </c>
      <c r="D79" s="151">
        <v>1000</v>
      </c>
      <c r="E79" s="152">
        <v>502</v>
      </c>
      <c r="F79" s="152">
        <v>507</v>
      </c>
      <c r="G79" s="152">
        <v>0</v>
      </c>
      <c r="H79" s="149">
        <v>0</v>
      </c>
      <c r="I79" s="149">
        <f t="shared" ref="I79" si="102">SUM(F79-E79)*D79</f>
        <v>5000</v>
      </c>
      <c r="J79" s="149">
        <v>0</v>
      </c>
      <c r="K79" s="149">
        <v>0</v>
      </c>
      <c r="L79" s="153">
        <f t="shared" ref="L79" si="103">SUM(I79:K79)</f>
        <v>5000</v>
      </c>
    </row>
    <row r="80" spans="1:12">
      <c r="A80" s="148">
        <v>43811</v>
      </c>
      <c r="B80" s="149" t="s">
        <v>65</v>
      </c>
      <c r="C80" s="150" t="s">
        <v>4</v>
      </c>
      <c r="D80" s="151">
        <v>500</v>
      </c>
      <c r="E80" s="152">
        <v>1696</v>
      </c>
      <c r="F80" s="152">
        <v>1710</v>
      </c>
      <c r="G80" s="152">
        <v>1720</v>
      </c>
      <c r="H80" s="149">
        <v>0</v>
      </c>
      <c r="I80" s="149">
        <f t="shared" ref="I80" si="104">SUM(F80-E80)*D80</f>
        <v>7000</v>
      </c>
      <c r="J80" s="149">
        <f>SUM(G80-F80)*D80</f>
        <v>5000</v>
      </c>
      <c r="K80" s="149">
        <v>0</v>
      </c>
      <c r="L80" s="153">
        <f t="shared" ref="L80" si="105">SUM(I80:K80)</f>
        <v>12000</v>
      </c>
    </row>
    <row r="81" spans="1:12">
      <c r="A81" s="148">
        <v>43810</v>
      </c>
      <c r="B81" s="149" t="s">
        <v>22</v>
      </c>
      <c r="C81" s="150" t="s">
        <v>4</v>
      </c>
      <c r="D81" s="151">
        <v>500</v>
      </c>
      <c r="E81" s="152">
        <v>1825</v>
      </c>
      <c r="F81" s="152">
        <v>1838</v>
      </c>
      <c r="G81" s="152">
        <v>18</v>
      </c>
      <c r="H81" s="149">
        <v>0</v>
      </c>
      <c r="I81" s="149">
        <f t="shared" ref="I81" si="106">SUM(F81-E81)*D81</f>
        <v>6500</v>
      </c>
      <c r="J81" s="149">
        <v>0</v>
      </c>
      <c r="K81" s="149">
        <v>0</v>
      </c>
      <c r="L81" s="153">
        <f t="shared" ref="L81:L82" si="107">SUM(I81:K81)</f>
        <v>6500</v>
      </c>
    </row>
    <row r="82" spans="1:12">
      <c r="A82" s="148">
        <v>43809</v>
      </c>
      <c r="B82" s="149" t="s">
        <v>25</v>
      </c>
      <c r="C82" s="150" t="s">
        <v>20</v>
      </c>
      <c r="D82" s="151">
        <v>500</v>
      </c>
      <c r="E82" s="152">
        <v>1390</v>
      </c>
      <c r="F82" s="152">
        <v>1375</v>
      </c>
      <c r="G82" s="152">
        <v>0</v>
      </c>
      <c r="H82" s="149">
        <v>0</v>
      </c>
      <c r="I82" s="149">
        <f>SUM(E82-F82)*D82</f>
        <v>7500</v>
      </c>
      <c r="J82" s="149">
        <v>0</v>
      </c>
      <c r="K82" s="149">
        <v>0</v>
      </c>
      <c r="L82" s="153">
        <f t="shared" si="107"/>
        <v>7500</v>
      </c>
    </row>
    <row r="83" spans="1:12">
      <c r="A83" s="148">
        <v>43808</v>
      </c>
      <c r="B83" s="149" t="s">
        <v>347</v>
      </c>
      <c r="C83" s="150" t="s">
        <v>4</v>
      </c>
      <c r="D83" s="151">
        <v>500</v>
      </c>
      <c r="E83" s="152">
        <v>571</v>
      </c>
      <c r="F83" s="152">
        <v>565</v>
      </c>
      <c r="G83" s="152">
        <v>8830</v>
      </c>
      <c r="H83" s="149">
        <v>0</v>
      </c>
      <c r="I83" s="149">
        <f t="shared" ref="I83" si="108">SUM(F83-E83)*D83</f>
        <v>-3000</v>
      </c>
      <c r="J83" s="149">
        <v>0</v>
      </c>
      <c r="K83" s="149">
        <v>0</v>
      </c>
      <c r="L83" s="153">
        <f t="shared" ref="L83" si="109">SUM(I83:K83)</f>
        <v>-3000</v>
      </c>
    </row>
    <row r="84" spans="1:12">
      <c r="A84" s="148">
        <v>43805</v>
      </c>
      <c r="B84" s="149" t="s">
        <v>35</v>
      </c>
      <c r="C84" s="150" t="s">
        <v>20</v>
      </c>
      <c r="D84" s="151">
        <v>150</v>
      </c>
      <c r="E84" s="152">
        <v>8900</v>
      </c>
      <c r="F84" s="152">
        <v>8860</v>
      </c>
      <c r="G84" s="152">
        <v>8830</v>
      </c>
      <c r="H84" s="149">
        <v>0</v>
      </c>
      <c r="I84" s="149">
        <f>SUM(E84-F84)*D84</f>
        <v>6000</v>
      </c>
      <c r="J84" s="149">
        <f>SUM(F84-G84)*D84</f>
        <v>4500</v>
      </c>
      <c r="K84" s="149">
        <v>0</v>
      </c>
      <c r="L84" s="153">
        <f t="shared" ref="L84" si="110">SUM(I84:K84)</f>
        <v>10500</v>
      </c>
    </row>
    <row r="85" spans="1:12">
      <c r="A85" s="148">
        <v>43804</v>
      </c>
      <c r="B85" s="149" t="s">
        <v>65</v>
      </c>
      <c r="C85" s="150" t="s">
        <v>4</v>
      </c>
      <c r="D85" s="151">
        <v>500</v>
      </c>
      <c r="E85" s="152">
        <v>1651</v>
      </c>
      <c r="F85" s="152">
        <v>1651</v>
      </c>
      <c r="G85" s="152">
        <v>0</v>
      </c>
      <c r="H85" s="149">
        <v>0</v>
      </c>
      <c r="I85" s="149">
        <f t="shared" ref="I85" si="111">SUM(F85-E85)*D85</f>
        <v>0</v>
      </c>
      <c r="J85" s="149">
        <v>0</v>
      </c>
      <c r="K85" s="149">
        <v>0</v>
      </c>
      <c r="L85" s="153">
        <f t="shared" ref="L85" si="112">SUM(I85:K85)</f>
        <v>0</v>
      </c>
    </row>
    <row r="86" spans="1:12">
      <c r="A86" s="148">
        <v>43803</v>
      </c>
      <c r="B86" s="149" t="s">
        <v>58</v>
      </c>
      <c r="C86" s="150" t="s">
        <v>4</v>
      </c>
      <c r="D86" s="151">
        <v>500</v>
      </c>
      <c r="E86" s="152">
        <v>1550</v>
      </c>
      <c r="F86" s="152">
        <v>1535</v>
      </c>
      <c r="G86" s="152">
        <v>0</v>
      </c>
      <c r="H86" s="149">
        <v>0</v>
      </c>
      <c r="I86" s="149">
        <f t="shared" ref="I86" si="113">SUM(F86-E86)*D86</f>
        <v>-7500</v>
      </c>
      <c r="J86" s="149">
        <v>0</v>
      </c>
      <c r="K86" s="149">
        <v>0</v>
      </c>
      <c r="L86" s="153">
        <f t="shared" ref="L86" si="114">SUM(I86:K86)</f>
        <v>-7500</v>
      </c>
    </row>
    <row r="87" spans="1:12">
      <c r="A87" s="148">
        <v>43802</v>
      </c>
      <c r="B87" s="149" t="s">
        <v>65</v>
      </c>
      <c r="C87" s="150" t="s">
        <v>4</v>
      </c>
      <c r="D87" s="151">
        <v>500</v>
      </c>
      <c r="E87" s="152">
        <v>1639</v>
      </c>
      <c r="F87" s="152">
        <v>1648</v>
      </c>
      <c r="G87" s="152">
        <v>0</v>
      </c>
      <c r="H87" s="149">
        <v>0</v>
      </c>
      <c r="I87" s="149">
        <f t="shared" ref="I87" si="115">SUM(F87-E87)*D87</f>
        <v>4500</v>
      </c>
      <c r="J87" s="149">
        <v>0</v>
      </c>
      <c r="K87" s="149">
        <v>0</v>
      </c>
      <c r="L87" s="153">
        <f t="shared" ref="L87" si="116">SUM(I87:K87)</f>
        <v>4500</v>
      </c>
    </row>
    <row r="88" spans="1:12">
      <c r="A88" s="148">
        <v>43801</v>
      </c>
      <c r="B88" s="149" t="s">
        <v>65</v>
      </c>
      <c r="C88" s="150" t="s">
        <v>4</v>
      </c>
      <c r="D88" s="151">
        <v>500</v>
      </c>
      <c r="E88" s="152">
        <v>1635</v>
      </c>
      <c r="F88" s="152">
        <v>1643</v>
      </c>
      <c r="G88" s="152">
        <v>0</v>
      </c>
      <c r="H88" s="149">
        <v>0</v>
      </c>
      <c r="I88" s="149">
        <f t="shared" ref="I88" si="117">SUM(F88-E88)*D88</f>
        <v>4000</v>
      </c>
      <c r="J88" s="149">
        <v>0</v>
      </c>
      <c r="K88" s="149">
        <v>0</v>
      </c>
      <c r="L88" s="153">
        <f t="shared" ref="L88" si="118">SUM(I88:K88)</f>
        <v>4000</v>
      </c>
    </row>
    <row r="90" spans="1:12">
      <c r="A90" s="169"/>
      <c r="B90" s="169"/>
      <c r="C90" s="169"/>
      <c r="D90" s="169"/>
      <c r="E90" s="169"/>
      <c r="F90" s="169"/>
      <c r="G90" s="169"/>
      <c r="H90" s="170"/>
      <c r="I90" s="171">
        <f>SUM(I68:I88)</f>
        <v>83250</v>
      </c>
      <c r="J90" s="170"/>
      <c r="K90" s="170" t="s">
        <v>282</v>
      </c>
      <c r="L90" s="171">
        <f>SUM(L68:L88)</f>
        <v>114750</v>
      </c>
    </row>
    <row r="91" spans="1:12">
      <c r="A91" s="201">
        <v>43770</v>
      </c>
      <c r="B91" s="172"/>
      <c r="C91" s="172"/>
      <c r="D91" s="172"/>
      <c r="E91" s="172"/>
      <c r="F91" s="172"/>
      <c r="G91" s="152"/>
      <c r="H91" s="149"/>
      <c r="I91" s="149"/>
      <c r="J91" s="149"/>
      <c r="K91" s="149"/>
      <c r="L91" s="153"/>
    </row>
    <row r="92" spans="1:12">
      <c r="A92" s="202" t="s">
        <v>306</v>
      </c>
      <c r="B92" s="203" t="s">
        <v>307</v>
      </c>
      <c r="C92" s="179" t="s">
        <v>308</v>
      </c>
      <c r="D92" s="204" t="s">
        <v>309</v>
      </c>
      <c r="E92" s="204" t="s">
        <v>310</v>
      </c>
      <c r="F92" s="179" t="s">
        <v>297</v>
      </c>
      <c r="G92" s="152"/>
      <c r="H92" s="149"/>
      <c r="I92" s="149"/>
      <c r="J92" s="149"/>
      <c r="K92" s="149"/>
      <c r="L92" s="149"/>
    </row>
    <row r="93" spans="1:12">
      <c r="A93" s="173" t="s">
        <v>346</v>
      </c>
      <c r="B93" s="174">
        <v>2</v>
      </c>
      <c r="C93" s="175">
        <f>SUM(A93-B93)</f>
        <v>28</v>
      </c>
      <c r="D93" s="176">
        <v>7</v>
      </c>
      <c r="E93" s="175">
        <f>SUM(C93-D93)</f>
        <v>21</v>
      </c>
      <c r="F93" s="175">
        <f>E93*100/C93</f>
        <v>75</v>
      </c>
      <c r="G93" s="152"/>
      <c r="H93" s="149"/>
      <c r="I93" s="149"/>
      <c r="J93" s="149"/>
      <c r="K93" s="149"/>
      <c r="L93" s="149"/>
    </row>
    <row r="94" spans="1:12" ht="15.75">
      <c r="A94" s="145"/>
      <c r="B94" s="146"/>
      <c r="C94" s="146"/>
      <c r="D94" s="147"/>
      <c r="E94" s="147"/>
      <c r="F94" s="168">
        <v>43770</v>
      </c>
      <c r="G94" s="143"/>
      <c r="H94" s="143"/>
      <c r="I94" s="144"/>
      <c r="J94" s="144"/>
      <c r="K94" s="144"/>
      <c r="L94" s="144"/>
    </row>
    <row r="95" spans="1:12">
      <c r="A95" s="148">
        <v>43798</v>
      </c>
      <c r="B95" s="149" t="s">
        <v>25</v>
      </c>
      <c r="C95" s="150" t="s">
        <v>20</v>
      </c>
      <c r="D95" s="151">
        <v>500</v>
      </c>
      <c r="E95" s="152">
        <v>1440</v>
      </c>
      <c r="F95" s="152">
        <v>1433</v>
      </c>
      <c r="G95" s="152">
        <v>0</v>
      </c>
      <c r="H95" s="149">
        <v>0</v>
      </c>
      <c r="I95" s="149">
        <f>SUM(E95-F95)*D95</f>
        <v>3500</v>
      </c>
      <c r="J95" s="149">
        <v>0</v>
      </c>
      <c r="K95" s="149">
        <v>0</v>
      </c>
      <c r="L95" s="153">
        <f t="shared" ref="L95" si="119">SUM(I95:K95)</f>
        <v>3500</v>
      </c>
    </row>
    <row r="96" spans="1:12">
      <c r="A96" s="148">
        <v>43797</v>
      </c>
      <c r="B96" s="149" t="s">
        <v>58</v>
      </c>
      <c r="C96" s="150" t="s">
        <v>4</v>
      </c>
      <c r="D96" s="151">
        <v>500</v>
      </c>
      <c r="E96" s="152">
        <v>1555</v>
      </c>
      <c r="F96" s="152">
        <v>1565</v>
      </c>
      <c r="G96" s="152">
        <v>1575</v>
      </c>
      <c r="H96" s="149">
        <v>0</v>
      </c>
      <c r="I96" s="149">
        <f t="shared" ref="I96" si="120">SUM(F96-E96)*D96</f>
        <v>5000</v>
      </c>
      <c r="J96" s="149">
        <f>SUM(G96-F96)*D96</f>
        <v>5000</v>
      </c>
      <c r="K96" s="149">
        <v>0</v>
      </c>
      <c r="L96" s="153">
        <f t="shared" ref="L96:L97" si="121">SUM(I96:K96)</f>
        <v>10000</v>
      </c>
    </row>
    <row r="97" spans="1:12">
      <c r="A97" s="148">
        <v>43797</v>
      </c>
      <c r="B97" s="149" t="s">
        <v>345</v>
      </c>
      <c r="C97" s="150" t="s">
        <v>4</v>
      </c>
      <c r="D97" s="151">
        <v>500</v>
      </c>
      <c r="E97" s="152">
        <v>1440</v>
      </c>
      <c r="F97" s="152">
        <v>1428</v>
      </c>
      <c r="G97" s="152">
        <v>0</v>
      </c>
      <c r="H97" s="149">
        <v>0</v>
      </c>
      <c r="I97" s="149">
        <f t="shared" ref="I97" si="122">SUM(F97-E97)*D97</f>
        <v>-6000</v>
      </c>
      <c r="J97" s="149">
        <v>0</v>
      </c>
      <c r="K97" s="149">
        <v>0</v>
      </c>
      <c r="L97" s="153">
        <f t="shared" si="121"/>
        <v>-6000</v>
      </c>
    </row>
    <row r="98" spans="1:12">
      <c r="A98" s="148">
        <v>43796</v>
      </c>
      <c r="B98" s="149" t="s">
        <v>42</v>
      </c>
      <c r="C98" s="150" t="s">
        <v>4</v>
      </c>
      <c r="D98" s="151">
        <v>500</v>
      </c>
      <c r="E98" s="152">
        <v>1495</v>
      </c>
      <c r="F98" s="152">
        <v>1505</v>
      </c>
      <c r="G98" s="152">
        <v>1515</v>
      </c>
      <c r="H98" s="149">
        <v>0</v>
      </c>
      <c r="I98" s="149">
        <f t="shared" ref="I98" si="123">SUM(F98-E98)*D98</f>
        <v>5000</v>
      </c>
      <c r="J98" s="149">
        <f>SUM(G98-F98)*D98</f>
        <v>5000</v>
      </c>
      <c r="K98" s="149">
        <v>0</v>
      </c>
      <c r="L98" s="153">
        <f t="shared" ref="L98" si="124">SUM(I98:K98)</f>
        <v>10000</v>
      </c>
    </row>
    <row r="99" spans="1:12">
      <c r="A99" s="148">
        <v>43795</v>
      </c>
      <c r="B99" s="149" t="s">
        <v>344</v>
      </c>
      <c r="C99" s="150" t="s">
        <v>4</v>
      </c>
      <c r="D99" s="151">
        <v>200</v>
      </c>
      <c r="E99" s="152">
        <v>4146</v>
      </c>
      <c r="F99" s="152">
        <v>4140</v>
      </c>
      <c r="G99" s="152">
        <v>0</v>
      </c>
      <c r="H99" s="149">
        <v>0</v>
      </c>
      <c r="I99" s="149">
        <f t="shared" ref="I99" si="125">SUM(F99-E99)*D99</f>
        <v>-1200</v>
      </c>
      <c r="J99" s="149">
        <v>0</v>
      </c>
      <c r="K99" s="149">
        <v>0</v>
      </c>
      <c r="L99" s="153">
        <f t="shared" ref="L99" si="126">SUM(I99:K99)</f>
        <v>-1200</v>
      </c>
    </row>
    <row r="100" spans="1:12">
      <c r="A100" s="148">
        <v>43794</v>
      </c>
      <c r="B100" s="149" t="s">
        <v>95</v>
      </c>
      <c r="C100" s="150" t="s">
        <v>4</v>
      </c>
      <c r="D100" s="151">
        <v>500</v>
      </c>
      <c r="E100" s="152">
        <v>2265</v>
      </c>
      <c r="F100" s="152">
        <v>2285</v>
      </c>
      <c r="G100" s="152">
        <v>2297</v>
      </c>
      <c r="H100" s="149">
        <v>0</v>
      </c>
      <c r="I100" s="149">
        <f t="shared" ref="I100" si="127">SUM(F100-E100)*D100</f>
        <v>10000</v>
      </c>
      <c r="J100" s="149">
        <f>SUM(G100-F100)*D100</f>
        <v>6000</v>
      </c>
      <c r="K100" s="149">
        <v>0</v>
      </c>
      <c r="L100" s="153">
        <f t="shared" ref="L100" si="128">SUM(I100:K100)</f>
        <v>16000</v>
      </c>
    </row>
    <row r="101" spans="1:12">
      <c r="A101" s="148">
        <v>43794</v>
      </c>
      <c r="B101" s="149" t="s">
        <v>343</v>
      </c>
      <c r="C101" s="150" t="s">
        <v>4</v>
      </c>
      <c r="D101" s="151">
        <v>1000</v>
      </c>
      <c r="E101" s="152">
        <v>595</v>
      </c>
      <c r="F101" s="152">
        <v>599</v>
      </c>
      <c r="G101" s="152">
        <v>0</v>
      </c>
      <c r="H101" s="149">
        <v>0</v>
      </c>
      <c r="I101" s="149">
        <f t="shared" ref="I101" si="129">SUM(F101-E101)*D101</f>
        <v>4000</v>
      </c>
      <c r="J101" s="149">
        <v>0</v>
      </c>
      <c r="K101" s="149">
        <v>0</v>
      </c>
      <c r="L101" s="153">
        <f t="shared" ref="L101" si="130">SUM(I101:K101)</f>
        <v>4000</v>
      </c>
    </row>
    <row r="102" spans="1:12">
      <c r="A102" s="148">
        <v>43791</v>
      </c>
      <c r="B102" s="149" t="s">
        <v>38</v>
      </c>
      <c r="C102" s="150" t="s">
        <v>4</v>
      </c>
      <c r="D102" s="151">
        <v>500</v>
      </c>
      <c r="E102" s="152">
        <v>1810</v>
      </c>
      <c r="F102" s="152">
        <v>1825</v>
      </c>
      <c r="G102" s="152">
        <v>0</v>
      </c>
      <c r="H102" s="149">
        <v>0</v>
      </c>
      <c r="I102" s="149">
        <f t="shared" ref="I102" si="131">SUM(F102-E102)*D102</f>
        <v>7500</v>
      </c>
      <c r="J102" s="149">
        <v>0</v>
      </c>
      <c r="K102" s="149">
        <v>0</v>
      </c>
      <c r="L102" s="153">
        <f t="shared" ref="L102" si="132">SUM(I102:K102)</f>
        <v>7500</v>
      </c>
    </row>
    <row r="103" spans="1:12">
      <c r="A103" s="148">
        <v>43790</v>
      </c>
      <c r="B103" s="149" t="s">
        <v>33</v>
      </c>
      <c r="C103" s="150" t="s">
        <v>4</v>
      </c>
      <c r="D103" s="151">
        <v>500</v>
      </c>
      <c r="E103" s="152">
        <v>1606</v>
      </c>
      <c r="F103" s="152">
        <v>1612</v>
      </c>
      <c r="G103" s="152">
        <v>0</v>
      </c>
      <c r="H103" s="149">
        <v>0</v>
      </c>
      <c r="I103" s="149">
        <f t="shared" ref="I103" si="133">SUM(F103-E103)*D103</f>
        <v>3000</v>
      </c>
      <c r="J103" s="149">
        <v>0</v>
      </c>
      <c r="K103" s="149">
        <v>0</v>
      </c>
      <c r="L103" s="153">
        <f t="shared" ref="L103" si="134">SUM(I103:K103)</f>
        <v>3000</v>
      </c>
    </row>
    <row r="104" spans="1:12">
      <c r="A104" s="148">
        <v>43789</v>
      </c>
      <c r="B104" s="149" t="s">
        <v>39</v>
      </c>
      <c r="C104" s="150" t="s">
        <v>4</v>
      </c>
      <c r="D104" s="151">
        <v>500</v>
      </c>
      <c r="E104" s="152">
        <v>798</v>
      </c>
      <c r="F104" s="152">
        <v>788</v>
      </c>
      <c r="G104" s="152">
        <v>0</v>
      </c>
      <c r="H104" s="149">
        <v>0</v>
      </c>
      <c r="I104" s="149">
        <f t="shared" ref="I104" si="135">SUM(F104-E104)*D104</f>
        <v>-5000</v>
      </c>
      <c r="J104" s="149">
        <v>0</v>
      </c>
      <c r="K104" s="149">
        <v>0</v>
      </c>
      <c r="L104" s="153">
        <f t="shared" ref="L104:L106" si="136">SUM(I104:K104)</f>
        <v>-5000</v>
      </c>
    </row>
    <row r="105" spans="1:12">
      <c r="A105" s="148">
        <v>43789</v>
      </c>
      <c r="B105" s="149" t="s">
        <v>342</v>
      </c>
      <c r="C105" s="150" t="s">
        <v>4</v>
      </c>
      <c r="D105" s="151">
        <v>1000</v>
      </c>
      <c r="E105" s="152">
        <v>364</v>
      </c>
      <c r="F105" s="152">
        <v>357</v>
      </c>
      <c r="G105" s="152">
        <v>0</v>
      </c>
      <c r="H105" s="149">
        <v>0</v>
      </c>
      <c r="I105" s="149">
        <f t="shared" ref="I105" si="137">SUM(F105-E105)*D105</f>
        <v>-7000</v>
      </c>
      <c r="J105" s="149">
        <v>0</v>
      </c>
      <c r="K105" s="149">
        <v>0</v>
      </c>
      <c r="L105" s="153">
        <f t="shared" si="136"/>
        <v>-7000</v>
      </c>
    </row>
    <row r="106" spans="1:12">
      <c r="A106" s="148">
        <v>43789</v>
      </c>
      <c r="B106" s="149" t="s">
        <v>87</v>
      </c>
      <c r="C106" s="150" t="s">
        <v>4</v>
      </c>
      <c r="D106" s="151">
        <v>500</v>
      </c>
      <c r="E106" s="152">
        <v>1278</v>
      </c>
      <c r="F106" s="152">
        <v>1274</v>
      </c>
      <c r="G106" s="152">
        <v>0</v>
      </c>
      <c r="H106" s="149">
        <v>0</v>
      </c>
      <c r="I106" s="149">
        <f t="shared" ref="I106" si="138">SUM(F106-E106)*D106</f>
        <v>-2000</v>
      </c>
      <c r="J106" s="149">
        <v>0</v>
      </c>
      <c r="K106" s="149">
        <v>0</v>
      </c>
      <c r="L106" s="153">
        <f t="shared" si="136"/>
        <v>-2000</v>
      </c>
    </row>
    <row r="107" spans="1:12">
      <c r="A107" s="148">
        <v>43788</v>
      </c>
      <c r="B107" s="149" t="s">
        <v>330</v>
      </c>
      <c r="C107" s="150" t="s">
        <v>4</v>
      </c>
      <c r="D107" s="151">
        <v>500</v>
      </c>
      <c r="E107" s="152">
        <v>1450</v>
      </c>
      <c r="F107" s="152">
        <v>1463</v>
      </c>
      <c r="G107" s="152">
        <v>1470</v>
      </c>
      <c r="H107" s="149">
        <v>0</v>
      </c>
      <c r="I107" s="149">
        <f t="shared" ref="I107" si="139">SUM(F107-E107)*D107</f>
        <v>6500</v>
      </c>
      <c r="J107" s="149">
        <f>SUM(G107-F107)*D107</f>
        <v>3500</v>
      </c>
      <c r="K107" s="149">
        <v>0</v>
      </c>
      <c r="L107" s="153">
        <f t="shared" ref="L107" si="140">SUM(I107:K107)</f>
        <v>10000</v>
      </c>
    </row>
    <row r="108" spans="1:12">
      <c r="A108" s="148">
        <v>43788</v>
      </c>
      <c r="B108" s="149" t="s">
        <v>341</v>
      </c>
      <c r="C108" s="150" t="s">
        <v>4</v>
      </c>
      <c r="D108" s="151">
        <v>500</v>
      </c>
      <c r="E108" s="152">
        <v>1040</v>
      </c>
      <c r="F108" s="152">
        <v>1050</v>
      </c>
      <c r="G108" s="152">
        <v>1058</v>
      </c>
      <c r="H108" s="149">
        <v>0</v>
      </c>
      <c r="I108" s="149">
        <f t="shared" ref="I108" si="141">SUM(F108-E108)*D108</f>
        <v>5000</v>
      </c>
      <c r="J108" s="149">
        <f>SUM(G108-F108)*D108</f>
        <v>4000</v>
      </c>
      <c r="K108" s="149">
        <v>0</v>
      </c>
      <c r="L108" s="153">
        <f t="shared" ref="L108" si="142">SUM(I108:K108)</f>
        <v>9000</v>
      </c>
    </row>
    <row r="109" spans="1:12">
      <c r="A109" s="148">
        <v>43787</v>
      </c>
      <c r="B109" s="149" t="s">
        <v>39</v>
      </c>
      <c r="C109" s="150" t="s">
        <v>4</v>
      </c>
      <c r="D109" s="151">
        <v>500</v>
      </c>
      <c r="E109" s="152">
        <v>781</v>
      </c>
      <c r="F109" s="152">
        <v>792</v>
      </c>
      <c r="G109" s="152">
        <v>0</v>
      </c>
      <c r="H109" s="149">
        <v>0</v>
      </c>
      <c r="I109" s="149">
        <f t="shared" ref="I109:I111" si="143">SUM(F109-E109)*D109</f>
        <v>5500</v>
      </c>
      <c r="J109" s="149">
        <v>0</v>
      </c>
      <c r="K109" s="149">
        <v>0</v>
      </c>
      <c r="L109" s="153">
        <f t="shared" ref="L109:L111" si="144">SUM(I109:K109)</f>
        <v>5500</v>
      </c>
    </row>
    <row r="110" spans="1:12">
      <c r="A110" s="148">
        <v>43787</v>
      </c>
      <c r="B110" s="149" t="s">
        <v>340</v>
      </c>
      <c r="C110" s="150" t="s">
        <v>4</v>
      </c>
      <c r="D110" s="151">
        <v>1000</v>
      </c>
      <c r="E110" s="152">
        <v>409</v>
      </c>
      <c r="F110" s="152">
        <v>409</v>
      </c>
      <c r="G110" s="152">
        <v>0</v>
      </c>
      <c r="H110" s="149">
        <v>0</v>
      </c>
      <c r="I110" s="149">
        <f t="shared" si="143"/>
        <v>0</v>
      </c>
      <c r="J110" s="149">
        <v>0</v>
      </c>
      <c r="K110" s="149">
        <v>0</v>
      </c>
      <c r="L110" s="153">
        <f t="shared" si="144"/>
        <v>0</v>
      </c>
    </row>
    <row r="111" spans="1:12">
      <c r="A111" s="148">
        <v>43784</v>
      </c>
      <c r="B111" s="149" t="s">
        <v>87</v>
      </c>
      <c r="C111" s="150" t="s">
        <v>4</v>
      </c>
      <c r="D111" s="151">
        <v>500</v>
      </c>
      <c r="E111" s="152">
        <v>1283</v>
      </c>
      <c r="F111" s="152">
        <v>1279</v>
      </c>
      <c r="G111" s="152">
        <v>0</v>
      </c>
      <c r="H111" s="149">
        <v>0</v>
      </c>
      <c r="I111" s="149">
        <f t="shared" si="143"/>
        <v>-2000</v>
      </c>
      <c r="J111" s="149">
        <v>0</v>
      </c>
      <c r="K111" s="149">
        <v>0</v>
      </c>
      <c r="L111" s="153">
        <f t="shared" si="144"/>
        <v>-2000</v>
      </c>
    </row>
    <row r="112" spans="1:12">
      <c r="A112" s="148">
        <v>43783</v>
      </c>
      <c r="B112" s="149" t="s">
        <v>87</v>
      </c>
      <c r="C112" s="150" t="s">
        <v>4</v>
      </c>
      <c r="D112" s="151">
        <v>500</v>
      </c>
      <c r="E112" s="152">
        <v>1270</v>
      </c>
      <c r="F112" s="152">
        <v>1275</v>
      </c>
      <c r="G112" s="152">
        <v>0</v>
      </c>
      <c r="H112" s="149">
        <v>0</v>
      </c>
      <c r="I112" s="149">
        <f t="shared" ref="I112" si="145">SUM(F112-E112)*D112</f>
        <v>2500</v>
      </c>
      <c r="J112" s="149">
        <v>0</v>
      </c>
      <c r="K112" s="149">
        <v>0</v>
      </c>
      <c r="L112" s="153">
        <f t="shared" ref="L112" si="146">SUM(I112:K112)</f>
        <v>2500</v>
      </c>
    </row>
    <row r="113" spans="1:12">
      <c r="A113" s="148">
        <v>43782</v>
      </c>
      <c r="B113" s="149" t="s">
        <v>26</v>
      </c>
      <c r="C113" s="150" t="s">
        <v>4</v>
      </c>
      <c r="D113" s="151">
        <v>200</v>
      </c>
      <c r="E113" s="152">
        <v>3180</v>
      </c>
      <c r="F113" s="152">
        <v>3150</v>
      </c>
      <c r="G113" s="152">
        <v>0</v>
      </c>
      <c r="H113" s="149">
        <v>0</v>
      </c>
      <c r="I113" s="149">
        <f t="shared" ref="I113" si="147">SUM(F113-E113)*D113</f>
        <v>-6000</v>
      </c>
      <c r="J113" s="149">
        <v>0</v>
      </c>
      <c r="K113" s="149">
        <v>0</v>
      </c>
      <c r="L113" s="153">
        <f t="shared" ref="L113" si="148">SUM(I113:K113)</f>
        <v>-6000</v>
      </c>
    </row>
    <row r="114" spans="1:12">
      <c r="A114" s="148">
        <v>43782</v>
      </c>
      <c r="B114" s="149" t="s">
        <v>339</v>
      </c>
      <c r="C114" s="150" t="s">
        <v>4</v>
      </c>
      <c r="D114" s="151">
        <v>500</v>
      </c>
      <c r="E114" s="152">
        <v>749</v>
      </c>
      <c r="F114" s="152">
        <v>740</v>
      </c>
      <c r="G114" s="152">
        <v>0</v>
      </c>
      <c r="H114" s="149">
        <v>0</v>
      </c>
      <c r="I114" s="149">
        <f t="shared" ref="I114" si="149">SUM(F114-E114)*D114</f>
        <v>-4500</v>
      </c>
      <c r="J114" s="149">
        <v>0</v>
      </c>
      <c r="K114" s="149">
        <v>0</v>
      </c>
      <c r="L114" s="153">
        <f t="shared" ref="L114" si="150">SUM(I114:K114)</f>
        <v>-4500</v>
      </c>
    </row>
    <row r="115" spans="1:12">
      <c r="A115" s="148">
        <v>43780</v>
      </c>
      <c r="B115" s="149" t="s">
        <v>65</v>
      </c>
      <c r="C115" s="150" t="s">
        <v>4</v>
      </c>
      <c r="D115" s="151">
        <v>500</v>
      </c>
      <c r="E115" s="152">
        <v>1613</v>
      </c>
      <c r="F115" s="152">
        <v>1619</v>
      </c>
      <c r="G115" s="152">
        <v>0</v>
      </c>
      <c r="H115" s="149">
        <v>0</v>
      </c>
      <c r="I115" s="149">
        <f t="shared" ref="I115" si="151">SUM(F115-E115)*D115</f>
        <v>3000</v>
      </c>
      <c r="J115" s="149">
        <v>0</v>
      </c>
      <c r="K115" s="149">
        <v>0</v>
      </c>
      <c r="L115" s="153">
        <f t="shared" ref="L115" si="152">SUM(I115:K115)</f>
        <v>3000</v>
      </c>
    </row>
    <row r="116" spans="1:12">
      <c r="A116" s="148">
        <v>43777</v>
      </c>
      <c r="B116" s="149" t="s">
        <v>48</v>
      </c>
      <c r="C116" s="150" t="s">
        <v>4</v>
      </c>
      <c r="D116" s="151">
        <v>500</v>
      </c>
      <c r="E116" s="152">
        <v>1995</v>
      </c>
      <c r="F116" s="152">
        <v>2010</v>
      </c>
      <c r="G116" s="152">
        <v>0</v>
      </c>
      <c r="H116" s="149">
        <v>0</v>
      </c>
      <c r="I116" s="149">
        <f t="shared" ref="I116" si="153">SUM(F116-E116)*D116</f>
        <v>7500</v>
      </c>
      <c r="J116" s="149">
        <v>0</v>
      </c>
      <c r="K116" s="149">
        <v>0</v>
      </c>
      <c r="L116" s="153">
        <f t="shared" ref="L116" si="154">SUM(I116:K116)</f>
        <v>7500</v>
      </c>
    </row>
    <row r="117" spans="1:12">
      <c r="A117" s="148">
        <v>43776</v>
      </c>
      <c r="B117" s="149" t="s">
        <v>33</v>
      </c>
      <c r="C117" s="150" t="s">
        <v>4</v>
      </c>
      <c r="D117" s="151">
        <v>500</v>
      </c>
      <c r="E117" s="152">
        <v>1593</v>
      </c>
      <c r="F117" s="152">
        <v>1603</v>
      </c>
      <c r="G117" s="152">
        <v>1613</v>
      </c>
      <c r="H117" s="149">
        <v>0</v>
      </c>
      <c r="I117" s="149">
        <f t="shared" ref="I117" si="155">SUM(F117-E117)*D117</f>
        <v>5000</v>
      </c>
      <c r="J117" s="149">
        <f>SUM(G117-F117)*D117</f>
        <v>5000</v>
      </c>
      <c r="K117" s="149">
        <v>0</v>
      </c>
      <c r="L117" s="153">
        <f t="shared" ref="L117" si="156">SUM(I117:K117)</f>
        <v>10000</v>
      </c>
    </row>
    <row r="118" spans="1:12">
      <c r="A118" s="148">
        <v>43775</v>
      </c>
      <c r="B118" s="149" t="s">
        <v>91</v>
      </c>
      <c r="C118" s="150" t="s">
        <v>4</v>
      </c>
      <c r="D118" s="151">
        <v>250</v>
      </c>
      <c r="E118" s="152">
        <v>2850</v>
      </c>
      <c r="F118" s="152">
        <v>2870</v>
      </c>
      <c r="G118" s="152">
        <v>0</v>
      </c>
      <c r="H118" s="149">
        <v>0</v>
      </c>
      <c r="I118" s="149">
        <f t="shared" ref="I118" si="157">SUM(F118-E118)*D118</f>
        <v>5000</v>
      </c>
      <c r="J118" s="149">
        <v>0</v>
      </c>
      <c r="K118" s="149">
        <v>0</v>
      </c>
      <c r="L118" s="153">
        <f t="shared" ref="L118" si="158">SUM(I118:K118)</f>
        <v>5000</v>
      </c>
    </row>
    <row r="119" spans="1:12">
      <c r="A119" s="148">
        <v>43775</v>
      </c>
      <c r="B119" s="149" t="s">
        <v>87</v>
      </c>
      <c r="C119" s="150" t="s">
        <v>4</v>
      </c>
      <c r="D119" s="151">
        <v>500</v>
      </c>
      <c r="E119" s="152">
        <v>1250</v>
      </c>
      <c r="F119" s="152">
        <v>1255</v>
      </c>
      <c r="G119" s="152">
        <v>0</v>
      </c>
      <c r="H119" s="149">
        <v>0</v>
      </c>
      <c r="I119" s="149">
        <f t="shared" ref="I119" si="159">SUM(F119-E119)*D119</f>
        <v>2500</v>
      </c>
      <c r="J119" s="149">
        <v>0</v>
      </c>
      <c r="K119" s="149">
        <v>0</v>
      </c>
      <c r="L119" s="153">
        <f t="shared" ref="L119" si="160">SUM(I119:K119)</f>
        <v>2500</v>
      </c>
    </row>
    <row r="120" spans="1:12">
      <c r="A120" s="148">
        <v>43774</v>
      </c>
      <c r="B120" s="149" t="s">
        <v>43</v>
      </c>
      <c r="C120" s="150" t="s">
        <v>4</v>
      </c>
      <c r="D120" s="151">
        <v>250</v>
      </c>
      <c r="E120" s="152">
        <v>4220</v>
      </c>
      <c r="F120" s="152">
        <v>4245</v>
      </c>
      <c r="G120" s="152">
        <v>0</v>
      </c>
      <c r="H120" s="149">
        <v>0</v>
      </c>
      <c r="I120" s="149">
        <f t="shared" ref="I120" si="161">SUM(F120-E120)*D120</f>
        <v>6250</v>
      </c>
      <c r="J120" s="149">
        <v>0</v>
      </c>
      <c r="K120" s="149">
        <v>0</v>
      </c>
      <c r="L120" s="153">
        <f t="shared" ref="L120" si="162">SUM(I120:K120)</f>
        <v>6250</v>
      </c>
    </row>
    <row r="121" spans="1:12">
      <c r="A121" s="148">
        <v>43774</v>
      </c>
      <c r="B121" s="149" t="s">
        <v>26</v>
      </c>
      <c r="C121" s="150" t="s">
        <v>4</v>
      </c>
      <c r="D121" s="151">
        <v>250</v>
      </c>
      <c r="E121" s="152">
        <v>3005</v>
      </c>
      <c r="F121" s="152">
        <v>3025</v>
      </c>
      <c r="G121" s="152">
        <v>3050</v>
      </c>
      <c r="H121" s="149">
        <v>0</v>
      </c>
      <c r="I121" s="149">
        <f t="shared" ref="I121" si="163">SUM(F121-E121)*D121</f>
        <v>5000</v>
      </c>
      <c r="J121" s="149">
        <f>SUM(G121-F121)*D121</f>
        <v>6250</v>
      </c>
      <c r="K121" s="149">
        <v>0</v>
      </c>
      <c r="L121" s="153">
        <f t="shared" ref="L121" si="164">SUM(I121:K121)</f>
        <v>11250</v>
      </c>
    </row>
    <row r="122" spans="1:12">
      <c r="A122" s="148">
        <v>43773</v>
      </c>
      <c r="B122" s="149" t="s">
        <v>278</v>
      </c>
      <c r="C122" s="150" t="s">
        <v>4</v>
      </c>
      <c r="D122" s="151">
        <v>500</v>
      </c>
      <c r="E122" s="152">
        <v>1580</v>
      </c>
      <c r="F122" s="152">
        <v>1590</v>
      </c>
      <c r="G122" s="152">
        <v>0</v>
      </c>
      <c r="H122" s="149">
        <v>0</v>
      </c>
      <c r="I122" s="149">
        <f t="shared" ref="I122" si="165">SUM(F122-E122)*D122</f>
        <v>5000</v>
      </c>
      <c r="J122" s="149">
        <v>0</v>
      </c>
      <c r="K122" s="149">
        <v>0</v>
      </c>
      <c r="L122" s="153">
        <f t="shared" ref="L122" si="166">SUM(I122:K122)</f>
        <v>5000</v>
      </c>
    </row>
    <row r="123" spans="1:12">
      <c r="A123" s="148">
        <v>43770</v>
      </c>
      <c r="B123" s="149" t="s">
        <v>57</v>
      </c>
      <c r="C123" s="150" t="s">
        <v>4</v>
      </c>
      <c r="D123" s="151">
        <v>500</v>
      </c>
      <c r="E123" s="152">
        <v>1750</v>
      </c>
      <c r="F123" s="152">
        <v>1765</v>
      </c>
      <c r="G123" s="152">
        <v>0</v>
      </c>
      <c r="H123" s="149">
        <v>0</v>
      </c>
      <c r="I123" s="149">
        <f t="shared" ref="I123" si="167">SUM(F123-E123)*D123</f>
        <v>7500</v>
      </c>
      <c r="J123" s="149">
        <v>0</v>
      </c>
      <c r="K123" s="149">
        <v>0</v>
      </c>
      <c r="L123" s="153">
        <f t="shared" ref="L123" si="168">SUM(I123:K123)</f>
        <v>7500</v>
      </c>
    </row>
    <row r="124" spans="1:12">
      <c r="A124" s="148">
        <v>43770</v>
      </c>
      <c r="B124" s="149" t="s">
        <v>318</v>
      </c>
      <c r="C124" s="150" t="s">
        <v>4</v>
      </c>
      <c r="D124" s="151">
        <v>500</v>
      </c>
      <c r="E124" s="152">
        <v>1245</v>
      </c>
      <c r="F124" s="152">
        <v>1245</v>
      </c>
      <c r="G124" s="152">
        <v>0</v>
      </c>
      <c r="H124" s="149">
        <v>0</v>
      </c>
      <c r="I124" s="149">
        <f t="shared" ref="I124" si="169">SUM(F124-E124)*D124</f>
        <v>0</v>
      </c>
      <c r="J124" s="149">
        <v>0</v>
      </c>
      <c r="K124" s="149">
        <v>0</v>
      </c>
      <c r="L124" s="153">
        <f t="shared" ref="L124" si="170">SUM(I124:K124)</f>
        <v>0</v>
      </c>
    </row>
    <row r="126" spans="1:12">
      <c r="A126" s="169"/>
      <c r="B126" s="169"/>
      <c r="C126" s="169"/>
      <c r="D126" s="169"/>
      <c r="E126" s="169"/>
      <c r="F126" s="169"/>
      <c r="G126" s="169"/>
      <c r="H126" s="170"/>
      <c r="I126" s="171">
        <f>SUM(I95:I124)</f>
        <v>70550</v>
      </c>
      <c r="J126" s="170"/>
      <c r="K126" s="170" t="s">
        <v>282</v>
      </c>
      <c r="L126" s="171">
        <f>SUM(L95:L124)</f>
        <v>105300</v>
      </c>
    </row>
    <row r="127" spans="1:12">
      <c r="A127" s="201">
        <v>43739</v>
      </c>
      <c r="B127" s="172"/>
      <c r="C127" s="172"/>
      <c r="D127" s="172"/>
      <c r="E127" s="172"/>
      <c r="F127" s="172"/>
      <c r="G127" s="152"/>
      <c r="H127" s="149"/>
      <c r="I127" s="149"/>
      <c r="J127" s="149"/>
      <c r="K127" s="149"/>
      <c r="L127" s="153"/>
    </row>
    <row r="128" spans="1:12">
      <c r="A128" s="202" t="s">
        <v>306</v>
      </c>
      <c r="B128" s="203" t="s">
        <v>307</v>
      </c>
      <c r="C128" s="179" t="s">
        <v>308</v>
      </c>
      <c r="D128" s="204" t="s">
        <v>309</v>
      </c>
      <c r="E128" s="204" t="s">
        <v>310</v>
      </c>
      <c r="F128" s="179" t="s">
        <v>297</v>
      </c>
      <c r="G128" s="152"/>
      <c r="H128" s="149"/>
      <c r="I128" s="149"/>
      <c r="J128" s="149"/>
      <c r="K128" s="149"/>
      <c r="L128" s="149"/>
    </row>
    <row r="129" spans="1:12">
      <c r="A129" s="173" t="s">
        <v>338</v>
      </c>
      <c r="B129" s="174">
        <v>6</v>
      </c>
      <c r="C129" s="175">
        <f>SUM(A129-B129)</f>
        <v>25</v>
      </c>
      <c r="D129" s="176">
        <v>7</v>
      </c>
      <c r="E129" s="175">
        <f>SUM(C129-D129)</f>
        <v>18</v>
      </c>
      <c r="F129" s="175">
        <f>E129*100/C129</f>
        <v>72</v>
      </c>
      <c r="G129" s="152"/>
      <c r="H129" s="149"/>
      <c r="I129" s="149"/>
      <c r="J129" s="149"/>
      <c r="K129" s="149"/>
      <c r="L129" s="149"/>
    </row>
    <row r="130" spans="1:12" ht="15.75">
      <c r="A130" s="145"/>
      <c r="B130" s="146"/>
      <c r="C130" s="146"/>
      <c r="D130" s="147"/>
      <c r="E130" s="147"/>
      <c r="F130" s="168">
        <v>43739</v>
      </c>
      <c r="G130" s="143"/>
      <c r="H130" s="143"/>
      <c r="I130" s="144"/>
      <c r="J130" s="144"/>
      <c r="K130" s="144"/>
      <c r="L130" s="144"/>
    </row>
    <row r="131" spans="1:12">
      <c r="A131" s="148">
        <v>43769</v>
      </c>
      <c r="B131" s="149" t="s">
        <v>68</v>
      </c>
      <c r="C131" s="150" t="s">
        <v>4</v>
      </c>
      <c r="D131" s="151">
        <v>500</v>
      </c>
      <c r="E131" s="152">
        <v>995</v>
      </c>
      <c r="F131" s="152">
        <v>1005</v>
      </c>
      <c r="G131" s="152">
        <v>1015</v>
      </c>
      <c r="H131" s="149">
        <v>0</v>
      </c>
      <c r="I131" s="149">
        <f t="shared" ref="I131" si="171">SUM(F131-E131)*D131</f>
        <v>5000</v>
      </c>
      <c r="J131" s="149">
        <f>SUM(G131-F131)*D131</f>
        <v>5000</v>
      </c>
      <c r="K131" s="149">
        <v>0</v>
      </c>
      <c r="L131" s="153">
        <f t="shared" ref="L131" si="172">SUM(I131:K131)</f>
        <v>10000</v>
      </c>
    </row>
    <row r="132" spans="1:12">
      <c r="A132" s="148">
        <v>43768</v>
      </c>
      <c r="B132" s="149" t="s">
        <v>337</v>
      </c>
      <c r="C132" s="150" t="s">
        <v>4</v>
      </c>
      <c r="D132" s="151">
        <v>250</v>
      </c>
      <c r="E132" s="152">
        <v>3201</v>
      </c>
      <c r="F132" s="152">
        <v>3220</v>
      </c>
      <c r="G132" s="152">
        <v>0</v>
      </c>
      <c r="H132" s="149">
        <v>0</v>
      </c>
      <c r="I132" s="149">
        <f t="shared" ref="I132" si="173">SUM(F132-E132)*D132</f>
        <v>4750</v>
      </c>
      <c r="J132" s="149">
        <v>0</v>
      </c>
      <c r="K132" s="149">
        <v>0</v>
      </c>
      <c r="L132" s="153">
        <f t="shared" ref="L132" si="174">SUM(I132:K132)</f>
        <v>4750</v>
      </c>
    </row>
    <row r="133" spans="1:12">
      <c r="A133" s="148">
        <v>43768</v>
      </c>
      <c r="B133" s="149" t="s">
        <v>94</v>
      </c>
      <c r="C133" s="150" t="s">
        <v>4</v>
      </c>
      <c r="D133" s="151">
        <v>500</v>
      </c>
      <c r="E133" s="152">
        <v>1545</v>
      </c>
      <c r="F133" s="152">
        <v>1545</v>
      </c>
      <c r="G133" s="152">
        <v>0</v>
      </c>
      <c r="H133" s="149">
        <v>0</v>
      </c>
      <c r="I133" s="149">
        <f t="shared" ref="I133" si="175">SUM(F133-E133)*D133</f>
        <v>0</v>
      </c>
      <c r="J133" s="149">
        <v>0</v>
      </c>
      <c r="K133" s="149">
        <v>0</v>
      </c>
      <c r="L133" s="153">
        <f t="shared" ref="L133" si="176">SUM(I133:K133)</f>
        <v>0</v>
      </c>
    </row>
    <row r="134" spans="1:12">
      <c r="A134" s="148">
        <v>43767</v>
      </c>
      <c r="B134" s="149" t="s">
        <v>334</v>
      </c>
      <c r="C134" s="150" t="s">
        <v>4</v>
      </c>
      <c r="D134" s="151">
        <v>500</v>
      </c>
      <c r="E134" s="152">
        <v>1015</v>
      </c>
      <c r="F134" s="152">
        <v>1025</v>
      </c>
      <c r="G134" s="152">
        <v>1035</v>
      </c>
      <c r="H134" s="149">
        <v>0</v>
      </c>
      <c r="I134" s="149">
        <f t="shared" ref="I134" si="177">SUM(F134-E134)*D134</f>
        <v>5000</v>
      </c>
      <c r="J134" s="149">
        <f>SUM(G134-F134)*D134</f>
        <v>5000</v>
      </c>
      <c r="K134" s="149">
        <v>0</v>
      </c>
      <c r="L134" s="153">
        <f t="shared" ref="L134" si="178">SUM(I134:K134)</f>
        <v>10000</v>
      </c>
    </row>
    <row r="135" spans="1:12">
      <c r="A135" s="148">
        <v>43767</v>
      </c>
      <c r="B135" s="149" t="s">
        <v>5</v>
      </c>
      <c r="C135" s="150" t="s">
        <v>4</v>
      </c>
      <c r="D135" s="151">
        <v>500</v>
      </c>
      <c r="E135" s="152">
        <v>992</v>
      </c>
      <c r="F135" s="152">
        <v>1002</v>
      </c>
      <c r="G135" s="152">
        <v>1012</v>
      </c>
      <c r="H135" s="149">
        <v>0</v>
      </c>
      <c r="I135" s="149">
        <f t="shared" ref="I135" si="179">SUM(F135-E135)*D135</f>
        <v>5000</v>
      </c>
      <c r="J135" s="149">
        <f>SUM(G135-F135)*D135</f>
        <v>5000</v>
      </c>
      <c r="K135" s="149">
        <v>0</v>
      </c>
      <c r="L135" s="153">
        <f t="shared" ref="L135" si="180">SUM(I135:K135)</f>
        <v>10000</v>
      </c>
    </row>
    <row r="136" spans="1:12">
      <c r="A136" s="148">
        <v>43767</v>
      </c>
      <c r="B136" s="149" t="s">
        <v>42</v>
      </c>
      <c r="C136" s="150" t="s">
        <v>4</v>
      </c>
      <c r="D136" s="151">
        <v>500</v>
      </c>
      <c r="E136" s="152">
        <v>1535</v>
      </c>
      <c r="F136" s="152">
        <v>1535</v>
      </c>
      <c r="G136" s="152">
        <v>0</v>
      </c>
      <c r="H136" s="149">
        <v>0</v>
      </c>
      <c r="I136" s="149">
        <f t="shared" ref="I136" si="181">SUM(F136-E136)*D136</f>
        <v>0</v>
      </c>
      <c r="J136" s="149">
        <v>0</v>
      </c>
      <c r="K136" s="149">
        <v>0</v>
      </c>
      <c r="L136" s="153">
        <f t="shared" ref="L136" si="182">SUM(I136:K136)</f>
        <v>0</v>
      </c>
    </row>
    <row r="137" spans="1:12">
      <c r="A137" s="148">
        <v>43763</v>
      </c>
      <c r="B137" s="149" t="s">
        <v>315</v>
      </c>
      <c r="C137" s="150" t="s">
        <v>4</v>
      </c>
      <c r="D137" s="151">
        <v>500</v>
      </c>
      <c r="E137" s="152">
        <v>2150</v>
      </c>
      <c r="F137" s="152">
        <v>2155</v>
      </c>
      <c r="G137" s="152">
        <v>0</v>
      </c>
      <c r="H137" s="149">
        <v>0</v>
      </c>
      <c r="I137" s="149">
        <f t="shared" ref="I137" si="183">SUM(F137-E137)*D137</f>
        <v>2500</v>
      </c>
      <c r="J137" s="149">
        <v>0</v>
      </c>
      <c r="K137" s="149">
        <v>0</v>
      </c>
      <c r="L137" s="153">
        <f t="shared" ref="L137" si="184">SUM(I137:K137)</f>
        <v>2500</v>
      </c>
    </row>
    <row r="138" spans="1:12">
      <c r="A138" s="148">
        <v>43763</v>
      </c>
      <c r="B138" s="149" t="s">
        <v>336</v>
      </c>
      <c r="C138" s="150" t="s">
        <v>4</v>
      </c>
      <c r="D138" s="151">
        <v>500</v>
      </c>
      <c r="E138" s="152">
        <v>1352</v>
      </c>
      <c r="F138" s="152">
        <v>1362</v>
      </c>
      <c r="G138" s="152">
        <v>0</v>
      </c>
      <c r="H138" s="149">
        <v>0</v>
      </c>
      <c r="I138" s="149">
        <f t="shared" ref="I138" si="185">SUM(F138-E138)*D138</f>
        <v>5000</v>
      </c>
      <c r="J138" s="149">
        <v>0</v>
      </c>
      <c r="K138" s="149">
        <v>0</v>
      </c>
      <c r="L138" s="153">
        <f t="shared" ref="L138" si="186">SUM(I138:K138)</f>
        <v>5000</v>
      </c>
    </row>
    <row r="139" spans="1:12">
      <c r="A139" s="148">
        <v>43762</v>
      </c>
      <c r="B139" s="149" t="s">
        <v>22</v>
      </c>
      <c r="C139" s="150" t="s">
        <v>4</v>
      </c>
      <c r="D139" s="151">
        <v>500</v>
      </c>
      <c r="E139" s="152">
        <v>1760</v>
      </c>
      <c r="F139" s="152">
        <v>1747</v>
      </c>
      <c r="G139" s="152">
        <v>0</v>
      </c>
      <c r="H139" s="149">
        <v>0</v>
      </c>
      <c r="I139" s="149">
        <f t="shared" ref="I139" si="187">SUM(F139-E139)*D139</f>
        <v>-6500</v>
      </c>
      <c r="J139" s="149">
        <v>0</v>
      </c>
      <c r="K139" s="149">
        <v>0</v>
      </c>
      <c r="L139" s="153">
        <f t="shared" ref="L139" si="188">SUM(I139:K139)</f>
        <v>-6500</v>
      </c>
    </row>
    <row r="140" spans="1:12">
      <c r="A140" s="148">
        <v>43761</v>
      </c>
      <c r="B140" s="149" t="s">
        <v>49</v>
      </c>
      <c r="C140" s="150" t="s">
        <v>4</v>
      </c>
      <c r="D140" s="151">
        <v>4000</v>
      </c>
      <c r="E140" s="152">
        <v>223</v>
      </c>
      <c r="F140" s="152">
        <v>223</v>
      </c>
      <c r="G140" s="152">
        <v>0</v>
      </c>
      <c r="H140" s="149">
        <v>0</v>
      </c>
      <c r="I140" s="149">
        <f t="shared" ref="I140" si="189">SUM(F140-E140)*D140</f>
        <v>0</v>
      </c>
      <c r="J140" s="149">
        <v>0</v>
      </c>
      <c r="K140" s="149">
        <v>0</v>
      </c>
      <c r="L140" s="153">
        <f t="shared" ref="L140" si="190">SUM(I140:K140)</f>
        <v>0</v>
      </c>
    </row>
    <row r="141" spans="1:12">
      <c r="A141" s="148">
        <v>43760</v>
      </c>
      <c r="B141" s="149" t="s">
        <v>336</v>
      </c>
      <c r="C141" s="150" t="s">
        <v>4</v>
      </c>
      <c r="D141" s="151">
        <v>500</v>
      </c>
      <c r="E141" s="152">
        <v>1270</v>
      </c>
      <c r="F141" s="152">
        <v>1280</v>
      </c>
      <c r="G141" s="152">
        <v>1290</v>
      </c>
      <c r="H141" s="149">
        <v>0</v>
      </c>
      <c r="I141" s="149">
        <f t="shared" ref="I141" si="191">SUM(F141-E141)*D141</f>
        <v>5000</v>
      </c>
      <c r="J141" s="149">
        <f>SUM(G141-F141)*D141</f>
        <v>5000</v>
      </c>
      <c r="K141" s="149">
        <v>0</v>
      </c>
      <c r="L141" s="153">
        <f t="shared" ref="L141" si="192">SUM(I141:K141)</f>
        <v>10000</v>
      </c>
    </row>
    <row r="142" spans="1:12">
      <c r="A142" s="148">
        <v>43760</v>
      </c>
      <c r="B142" s="149" t="s">
        <v>40</v>
      </c>
      <c r="C142" s="150" t="s">
        <v>4</v>
      </c>
      <c r="D142" s="151">
        <v>500</v>
      </c>
      <c r="E142" s="152">
        <v>1110</v>
      </c>
      <c r="F142" s="152">
        <v>1120</v>
      </c>
      <c r="G142" s="152">
        <v>1127.75</v>
      </c>
      <c r="H142" s="149">
        <v>0</v>
      </c>
      <c r="I142" s="149">
        <f t="shared" ref="I142:I143" si="193">SUM(F142-E142)*D142</f>
        <v>5000</v>
      </c>
      <c r="J142" s="149">
        <f>SUM(G142-F142)*D142</f>
        <v>3875</v>
      </c>
      <c r="K142" s="149">
        <v>0</v>
      </c>
      <c r="L142" s="153">
        <f t="shared" ref="L142:L143" si="194">SUM(I142:K142)</f>
        <v>8875</v>
      </c>
    </row>
    <row r="143" spans="1:12">
      <c r="A143" s="148">
        <v>43760</v>
      </c>
      <c r="B143" s="149" t="s">
        <v>336</v>
      </c>
      <c r="C143" s="150" t="s">
        <v>4</v>
      </c>
      <c r="D143" s="151">
        <v>500</v>
      </c>
      <c r="E143" s="152">
        <v>1285</v>
      </c>
      <c r="F143" s="152">
        <v>1290</v>
      </c>
      <c r="G143" s="152">
        <v>0</v>
      </c>
      <c r="H143" s="149">
        <v>0</v>
      </c>
      <c r="I143" s="149">
        <f t="shared" si="193"/>
        <v>2500</v>
      </c>
      <c r="J143" s="149">
        <v>0</v>
      </c>
      <c r="K143" s="149">
        <v>0</v>
      </c>
      <c r="L143" s="153">
        <f t="shared" si="194"/>
        <v>2500</v>
      </c>
    </row>
    <row r="144" spans="1:12">
      <c r="A144" s="148">
        <v>43756</v>
      </c>
      <c r="B144" s="149" t="s">
        <v>291</v>
      </c>
      <c r="C144" s="150" t="s">
        <v>4</v>
      </c>
      <c r="D144" s="151">
        <v>500</v>
      </c>
      <c r="E144" s="152">
        <v>1418</v>
      </c>
      <c r="F144" s="152">
        <v>1427.9</v>
      </c>
      <c r="G144" s="152">
        <v>0</v>
      </c>
      <c r="H144" s="149">
        <v>0</v>
      </c>
      <c r="I144" s="149">
        <f t="shared" ref="I144" si="195">SUM(F144-E144)*D144</f>
        <v>4950.0000000000455</v>
      </c>
      <c r="J144" s="149">
        <v>0</v>
      </c>
      <c r="K144" s="149">
        <v>0</v>
      </c>
      <c r="L144" s="153">
        <f t="shared" ref="L144" si="196">SUM(I144:K144)</f>
        <v>4950.0000000000455</v>
      </c>
    </row>
    <row r="145" spans="1:12">
      <c r="A145" s="148">
        <v>43756</v>
      </c>
      <c r="B145" s="149" t="s">
        <v>42</v>
      </c>
      <c r="C145" s="150" t="s">
        <v>4</v>
      </c>
      <c r="D145" s="151">
        <v>500</v>
      </c>
      <c r="E145" s="152">
        <v>1540</v>
      </c>
      <c r="F145" s="152">
        <v>1550</v>
      </c>
      <c r="G145" s="152">
        <v>1557</v>
      </c>
      <c r="H145" s="149">
        <v>0</v>
      </c>
      <c r="I145" s="149">
        <f t="shared" ref="I145" si="197">SUM(F145-E145)*D145</f>
        <v>5000</v>
      </c>
      <c r="J145" s="149">
        <f>SUM(G145-F145)*D145</f>
        <v>3500</v>
      </c>
      <c r="K145" s="149">
        <v>0</v>
      </c>
      <c r="L145" s="153">
        <f t="shared" ref="L145" si="198">SUM(I145:K145)</f>
        <v>8500</v>
      </c>
    </row>
    <row r="146" spans="1:12">
      <c r="A146" s="148">
        <v>43755</v>
      </c>
      <c r="B146" s="149" t="s">
        <v>33</v>
      </c>
      <c r="C146" s="150" t="s">
        <v>4</v>
      </c>
      <c r="D146" s="151">
        <v>500</v>
      </c>
      <c r="E146" s="152">
        <v>1341</v>
      </c>
      <c r="F146" s="152">
        <v>1348</v>
      </c>
      <c r="G146" s="152">
        <v>0</v>
      </c>
      <c r="H146" s="149">
        <v>0</v>
      </c>
      <c r="I146" s="149">
        <f t="shared" ref="I146" si="199">SUM(F146-E146)*D146</f>
        <v>3500</v>
      </c>
      <c r="J146" s="149">
        <v>0</v>
      </c>
      <c r="K146" s="149">
        <v>0</v>
      </c>
      <c r="L146" s="153">
        <f t="shared" ref="L146" si="200">SUM(I146:K146)</f>
        <v>3500</v>
      </c>
    </row>
    <row r="147" spans="1:12">
      <c r="A147" s="148">
        <v>43755</v>
      </c>
      <c r="B147" s="149" t="s">
        <v>31</v>
      </c>
      <c r="C147" s="150" t="s">
        <v>4</v>
      </c>
      <c r="D147" s="151">
        <v>500</v>
      </c>
      <c r="E147" s="152">
        <v>1060</v>
      </c>
      <c r="F147" s="152">
        <v>1060</v>
      </c>
      <c r="G147" s="152">
        <v>0</v>
      </c>
      <c r="H147" s="149">
        <v>0</v>
      </c>
      <c r="I147" s="149">
        <f t="shared" ref="I147" si="201">SUM(F147-E147)*D147</f>
        <v>0</v>
      </c>
      <c r="J147" s="149">
        <v>0</v>
      </c>
      <c r="K147" s="149">
        <v>0</v>
      </c>
      <c r="L147" s="153">
        <f t="shared" ref="L147" si="202">SUM(I147:K147)</f>
        <v>0</v>
      </c>
    </row>
    <row r="148" spans="1:12">
      <c r="A148" s="148">
        <v>43754</v>
      </c>
      <c r="B148" s="149" t="s">
        <v>41</v>
      </c>
      <c r="C148" s="150" t="s">
        <v>4</v>
      </c>
      <c r="D148" s="151">
        <v>10000</v>
      </c>
      <c r="E148" s="152">
        <v>41.5</v>
      </c>
      <c r="F148" s="152">
        <v>42</v>
      </c>
      <c r="G148" s="152">
        <v>0</v>
      </c>
      <c r="H148" s="149">
        <v>0</v>
      </c>
      <c r="I148" s="149">
        <f t="shared" ref="I148" si="203">SUM(F148-E148)*D148</f>
        <v>5000</v>
      </c>
      <c r="J148" s="149">
        <v>0</v>
      </c>
      <c r="K148" s="149">
        <v>0</v>
      </c>
      <c r="L148" s="153">
        <f t="shared" ref="L148" si="204">SUM(I148:K148)</f>
        <v>5000</v>
      </c>
    </row>
    <row r="149" spans="1:12">
      <c r="A149" s="148">
        <v>43753</v>
      </c>
      <c r="B149" s="149" t="s">
        <v>317</v>
      </c>
      <c r="C149" s="150" t="s">
        <v>4</v>
      </c>
      <c r="D149" s="151">
        <v>500</v>
      </c>
      <c r="E149" s="152">
        <v>1820</v>
      </c>
      <c r="F149" s="152">
        <v>1810</v>
      </c>
      <c r="G149" s="152">
        <v>0</v>
      </c>
      <c r="H149" s="149">
        <v>0</v>
      </c>
      <c r="I149" s="149">
        <f t="shared" ref="I149" si="205">SUM(F149-E149)*D149</f>
        <v>-5000</v>
      </c>
      <c r="J149" s="149">
        <v>0</v>
      </c>
      <c r="K149" s="149">
        <v>0</v>
      </c>
      <c r="L149" s="153">
        <f t="shared" ref="L149" si="206">SUM(I149:K149)</f>
        <v>-5000</v>
      </c>
    </row>
    <row r="150" spans="1:12">
      <c r="A150" s="148">
        <v>43753</v>
      </c>
      <c r="B150" s="149" t="s">
        <v>48</v>
      </c>
      <c r="C150" s="150" t="s">
        <v>4</v>
      </c>
      <c r="D150" s="151">
        <v>500</v>
      </c>
      <c r="E150" s="152">
        <v>1870</v>
      </c>
      <c r="F150" s="152">
        <v>1858</v>
      </c>
      <c r="G150" s="152">
        <v>0</v>
      </c>
      <c r="H150" s="149">
        <v>0</v>
      </c>
      <c r="I150" s="149">
        <f t="shared" ref="I150" si="207">SUM(F150-E150)*D150</f>
        <v>-6000</v>
      </c>
      <c r="J150" s="149">
        <v>0</v>
      </c>
      <c r="K150" s="149">
        <v>0</v>
      </c>
      <c r="L150" s="153">
        <f t="shared" ref="L150" si="208">SUM(I150:K150)</f>
        <v>-6000</v>
      </c>
    </row>
    <row r="151" spans="1:12">
      <c r="A151" s="148">
        <v>43753</v>
      </c>
      <c r="B151" s="149" t="s">
        <v>335</v>
      </c>
      <c r="C151" s="150" t="s">
        <v>4</v>
      </c>
      <c r="D151" s="151">
        <v>500</v>
      </c>
      <c r="E151" s="152">
        <v>1705.5</v>
      </c>
      <c r="F151" s="152">
        <v>1705.5</v>
      </c>
      <c r="G151" s="152">
        <v>0</v>
      </c>
      <c r="H151" s="149">
        <v>0</v>
      </c>
      <c r="I151" s="149">
        <f t="shared" ref="I151" si="209">SUM(F151-E151)*D151</f>
        <v>0</v>
      </c>
      <c r="J151" s="149">
        <v>0</v>
      </c>
      <c r="K151" s="149">
        <v>0</v>
      </c>
      <c r="L151" s="153">
        <f t="shared" ref="L151" si="210">SUM(I151:K151)</f>
        <v>0</v>
      </c>
    </row>
    <row r="152" spans="1:12">
      <c r="A152" s="148">
        <v>43752</v>
      </c>
      <c r="B152" s="149" t="s">
        <v>141</v>
      </c>
      <c r="C152" s="150" t="s">
        <v>4</v>
      </c>
      <c r="D152" s="151">
        <v>500</v>
      </c>
      <c r="E152" s="152">
        <v>1260</v>
      </c>
      <c r="F152" s="152">
        <v>1245</v>
      </c>
      <c r="G152" s="152">
        <v>0</v>
      </c>
      <c r="H152" s="149">
        <v>0</v>
      </c>
      <c r="I152" s="149">
        <f t="shared" ref="I152:I153" si="211">SUM(F152-E152)*D152</f>
        <v>-7500</v>
      </c>
      <c r="J152" s="149">
        <v>0</v>
      </c>
      <c r="K152" s="149">
        <v>0</v>
      </c>
      <c r="L152" s="153">
        <f t="shared" ref="L152:L153" si="212">SUM(I152:K152)</f>
        <v>-7500</v>
      </c>
    </row>
    <row r="153" spans="1:12">
      <c r="A153" s="148">
        <v>43752</v>
      </c>
      <c r="B153" s="149" t="s">
        <v>36</v>
      </c>
      <c r="C153" s="150" t="s">
        <v>4</v>
      </c>
      <c r="D153" s="151">
        <v>500</v>
      </c>
      <c r="E153" s="152">
        <v>2030</v>
      </c>
      <c r="F153" s="152">
        <v>2015</v>
      </c>
      <c r="G153" s="152">
        <v>0</v>
      </c>
      <c r="H153" s="149">
        <v>0</v>
      </c>
      <c r="I153" s="149">
        <f t="shared" si="211"/>
        <v>-7500</v>
      </c>
      <c r="J153" s="149">
        <v>0</v>
      </c>
      <c r="K153" s="149">
        <v>0</v>
      </c>
      <c r="L153" s="153">
        <f t="shared" si="212"/>
        <v>-7500</v>
      </c>
    </row>
    <row r="154" spans="1:12">
      <c r="A154" s="148">
        <v>43752</v>
      </c>
      <c r="B154" s="149" t="s">
        <v>140</v>
      </c>
      <c r="C154" s="150" t="s">
        <v>4</v>
      </c>
      <c r="D154" s="151">
        <v>500</v>
      </c>
      <c r="E154" s="152">
        <v>1600</v>
      </c>
      <c r="F154" s="152">
        <v>1600</v>
      </c>
      <c r="G154" s="152">
        <v>0</v>
      </c>
      <c r="H154" s="149">
        <v>0</v>
      </c>
      <c r="I154" s="149">
        <f t="shared" ref="I154" si="213">SUM(F154-E154)*D154</f>
        <v>0</v>
      </c>
      <c r="J154" s="149">
        <v>0</v>
      </c>
      <c r="K154" s="149">
        <v>0</v>
      </c>
      <c r="L154" s="153">
        <f t="shared" ref="L154" si="214">SUM(I154:K154)</f>
        <v>0</v>
      </c>
    </row>
    <row r="155" spans="1:12">
      <c r="A155" s="148">
        <v>43749</v>
      </c>
      <c r="B155" s="149" t="s">
        <v>317</v>
      </c>
      <c r="C155" s="150" t="s">
        <v>4</v>
      </c>
      <c r="D155" s="151">
        <v>500</v>
      </c>
      <c r="E155" s="152">
        <v>1800</v>
      </c>
      <c r="F155" s="152">
        <v>1779</v>
      </c>
      <c r="G155" s="152">
        <v>0</v>
      </c>
      <c r="H155" s="149">
        <v>0</v>
      </c>
      <c r="I155" s="149">
        <f t="shared" ref="I155" si="215">SUM(F155-E155)*D155</f>
        <v>-10500</v>
      </c>
      <c r="J155" s="149">
        <v>0</v>
      </c>
      <c r="K155" s="149">
        <v>0</v>
      </c>
      <c r="L155" s="153">
        <f t="shared" ref="L155" si="216">SUM(I155:K155)</f>
        <v>-10500</v>
      </c>
    </row>
    <row r="156" spans="1:12">
      <c r="A156" s="148">
        <v>43748</v>
      </c>
      <c r="B156" s="149" t="s">
        <v>57</v>
      </c>
      <c r="C156" s="150" t="s">
        <v>20</v>
      </c>
      <c r="D156" s="151">
        <v>500</v>
      </c>
      <c r="E156" s="152">
        <v>1328</v>
      </c>
      <c r="F156" s="152">
        <v>1318</v>
      </c>
      <c r="G156" s="152">
        <v>0</v>
      </c>
      <c r="H156" s="149">
        <v>0</v>
      </c>
      <c r="I156" s="149">
        <f>SUM(E156-F156)*D156</f>
        <v>5000</v>
      </c>
      <c r="J156" s="149">
        <v>0</v>
      </c>
      <c r="K156" s="149">
        <v>0</v>
      </c>
      <c r="L156" s="153">
        <f t="shared" ref="L156" si="217">SUM(I156:K156)</f>
        <v>5000</v>
      </c>
    </row>
    <row r="157" spans="1:12">
      <c r="A157" s="148">
        <v>43747</v>
      </c>
      <c r="B157" s="149" t="s">
        <v>334</v>
      </c>
      <c r="C157" s="150" t="s">
        <v>20</v>
      </c>
      <c r="D157" s="151">
        <v>500</v>
      </c>
      <c r="E157" s="152">
        <v>876</v>
      </c>
      <c r="F157" s="152">
        <v>866</v>
      </c>
      <c r="G157" s="152">
        <v>858</v>
      </c>
      <c r="H157" s="149">
        <v>0</v>
      </c>
      <c r="I157" s="149">
        <f>SUM(E157-F157)*D157</f>
        <v>5000</v>
      </c>
      <c r="J157" s="149">
        <f>SUM(F157-G157)*D157</f>
        <v>4000</v>
      </c>
      <c r="K157" s="149">
        <v>0</v>
      </c>
      <c r="L157" s="153">
        <f t="shared" ref="L157" si="218">SUM(I157:K157)</f>
        <v>9000</v>
      </c>
    </row>
    <row r="158" spans="1:12">
      <c r="A158" s="148">
        <v>43747</v>
      </c>
      <c r="B158" s="149" t="s">
        <v>300</v>
      </c>
      <c r="C158" s="150" t="s">
        <v>4</v>
      </c>
      <c r="D158" s="151">
        <v>500</v>
      </c>
      <c r="E158" s="152">
        <v>2400</v>
      </c>
      <c r="F158" s="152">
        <v>2415</v>
      </c>
      <c r="G158" s="152">
        <v>0</v>
      </c>
      <c r="H158" s="149">
        <v>0</v>
      </c>
      <c r="I158" s="149">
        <f t="shared" ref="I158:I160" si="219">SUM(F158-E158)*D158</f>
        <v>7500</v>
      </c>
      <c r="J158" s="149">
        <v>0</v>
      </c>
      <c r="K158" s="149">
        <v>0</v>
      </c>
      <c r="L158" s="153">
        <f t="shared" ref="L158" si="220">SUM(I158:K158)</f>
        <v>7500</v>
      </c>
    </row>
    <row r="159" spans="1:12">
      <c r="A159" s="148">
        <v>43747</v>
      </c>
      <c r="B159" s="149" t="s">
        <v>48</v>
      </c>
      <c r="C159" s="150" t="s">
        <v>20</v>
      </c>
      <c r="D159" s="151">
        <v>500</v>
      </c>
      <c r="E159" s="152">
        <v>1830</v>
      </c>
      <c r="F159" s="152">
        <v>1820</v>
      </c>
      <c r="G159" s="152">
        <v>1810</v>
      </c>
      <c r="H159" s="149">
        <v>0</v>
      </c>
      <c r="I159" s="149">
        <f>SUM(E159-F159)*D159</f>
        <v>5000</v>
      </c>
      <c r="J159" s="149">
        <f>SUM(F159-G159)*D159</f>
        <v>5000</v>
      </c>
      <c r="K159" s="149">
        <v>0</v>
      </c>
      <c r="L159" s="153">
        <f t="shared" ref="L159" si="221">SUM(I159:K159)</f>
        <v>10000</v>
      </c>
    </row>
    <row r="160" spans="1:12">
      <c r="A160" s="148">
        <v>43745</v>
      </c>
      <c r="B160" s="149" t="s">
        <v>300</v>
      </c>
      <c r="C160" s="150" t="s">
        <v>4</v>
      </c>
      <c r="D160" s="151">
        <v>500</v>
      </c>
      <c r="E160" s="152">
        <v>2330</v>
      </c>
      <c r="F160" s="152">
        <v>2344</v>
      </c>
      <c r="G160" s="152">
        <v>2370</v>
      </c>
      <c r="H160" s="149">
        <v>0</v>
      </c>
      <c r="I160" s="149">
        <f t="shared" si="219"/>
        <v>7000</v>
      </c>
      <c r="J160" s="149">
        <f>SUM(G160-F160)*D160</f>
        <v>13000</v>
      </c>
      <c r="K160" s="149">
        <v>0</v>
      </c>
      <c r="L160" s="153">
        <f t="shared" ref="L160" si="222">SUM(I160:K160)</f>
        <v>20000</v>
      </c>
    </row>
    <row r="161" spans="1:12">
      <c r="A161" s="148">
        <v>43741</v>
      </c>
      <c r="B161" s="149" t="s">
        <v>48</v>
      </c>
      <c r="C161" s="150" t="s">
        <v>4</v>
      </c>
      <c r="D161" s="151">
        <v>500</v>
      </c>
      <c r="E161" s="152">
        <v>1920</v>
      </c>
      <c r="F161" s="152">
        <v>1935</v>
      </c>
      <c r="G161" s="152">
        <v>0</v>
      </c>
      <c r="H161" s="149">
        <v>0</v>
      </c>
      <c r="I161" s="149">
        <f t="shared" ref="I161" si="223">SUM(F161-E161)*D161</f>
        <v>7500</v>
      </c>
      <c r="J161" s="149">
        <v>0</v>
      </c>
      <c r="K161" s="149">
        <v>0</v>
      </c>
      <c r="L161" s="153">
        <f t="shared" ref="L161" si="224">SUM(I161:K161)</f>
        <v>7500</v>
      </c>
    </row>
    <row r="162" spans="1:12">
      <c r="A162" s="148">
        <v>43739</v>
      </c>
      <c r="B162" s="149" t="s">
        <v>140</v>
      </c>
      <c r="C162" s="150" t="s">
        <v>4</v>
      </c>
      <c r="D162" s="151">
        <v>500</v>
      </c>
      <c r="E162" s="152">
        <v>1560</v>
      </c>
      <c r="F162" s="152">
        <v>1548</v>
      </c>
      <c r="G162" s="152">
        <v>0</v>
      </c>
      <c r="H162" s="149">
        <v>0</v>
      </c>
      <c r="I162" s="149">
        <f t="shared" ref="I162" si="225">SUM(F162-E162)*D162</f>
        <v>-6000</v>
      </c>
      <c r="J162" s="149">
        <v>0</v>
      </c>
      <c r="K162" s="149">
        <v>0</v>
      </c>
      <c r="L162" s="153">
        <f t="shared" ref="L162" si="226">SUM(I162:K162)</f>
        <v>-6000</v>
      </c>
    </row>
    <row r="163" spans="1:12">
      <c r="A163" s="169"/>
      <c r="B163" s="169"/>
      <c r="C163" s="169"/>
      <c r="D163" s="169"/>
      <c r="E163" s="169"/>
      <c r="F163" s="169"/>
      <c r="G163" s="169"/>
      <c r="H163" s="170"/>
      <c r="I163" s="171">
        <f>SUM(I131:I162)</f>
        <v>46200.000000000044</v>
      </c>
      <c r="J163" s="170"/>
      <c r="K163" s="170" t="s">
        <v>282</v>
      </c>
      <c r="L163" s="171">
        <f>SUM(L131:L162)</f>
        <v>95575.000000000044</v>
      </c>
    </row>
    <row r="164" spans="1:12">
      <c r="A164" s="201">
        <v>43709</v>
      </c>
      <c r="B164" s="172"/>
      <c r="C164" s="172"/>
      <c r="D164" s="172"/>
      <c r="E164" s="172"/>
      <c r="F164" s="172"/>
      <c r="G164" s="152"/>
      <c r="H164" s="149"/>
      <c r="I164" s="149"/>
      <c r="J164" s="149"/>
      <c r="K164" s="149"/>
      <c r="L164" s="153"/>
    </row>
    <row r="165" spans="1:12">
      <c r="A165" s="202" t="s">
        <v>306</v>
      </c>
      <c r="B165" s="203" t="s">
        <v>307</v>
      </c>
      <c r="C165" s="179" t="s">
        <v>308</v>
      </c>
      <c r="D165" s="204" t="s">
        <v>309</v>
      </c>
      <c r="E165" s="204" t="s">
        <v>310</v>
      </c>
      <c r="F165" s="179" t="s">
        <v>297</v>
      </c>
      <c r="G165" s="152"/>
      <c r="H165" s="149"/>
      <c r="I165" s="149"/>
      <c r="J165" s="149"/>
      <c r="K165" s="149"/>
      <c r="L165" s="149"/>
    </row>
    <row r="166" spans="1:12">
      <c r="A166" s="173" t="s">
        <v>333</v>
      </c>
      <c r="B166" s="174">
        <v>2</v>
      </c>
      <c r="C166" s="175">
        <f>SUM(A166-B166)</f>
        <v>24</v>
      </c>
      <c r="D166" s="176">
        <v>5</v>
      </c>
      <c r="E166" s="175">
        <f>SUM(C166-D166)</f>
        <v>19</v>
      </c>
      <c r="F166" s="175">
        <f>E166*100/C166</f>
        <v>79.166666666666671</v>
      </c>
      <c r="G166" s="152"/>
      <c r="H166" s="149"/>
      <c r="I166" s="149"/>
      <c r="J166" s="149"/>
      <c r="K166" s="149"/>
      <c r="L166" s="149"/>
    </row>
    <row r="167" spans="1:12" ht="15.75">
      <c r="A167" s="145"/>
      <c r="B167" s="146"/>
      <c r="C167" s="146"/>
      <c r="D167" s="147"/>
      <c r="E167" s="147"/>
      <c r="F167" s="168">
        <v>43709</v>
      </c>
      <c r="G167" s="143"/>
      <c r="H167" s="143"/>
      <c r="I167" s="144"/>
      <c r="J167" s="144"/>
      <c r="K167" s="144"/>
      <c r="L167" s="144"/>
    </row>
    <row r="169" spans="1:12">
      <c r="A169" s="148">
        <v>43738</v>
      </c>
      <c r="B169" s="149" t="s">
        <v>291</v>
      </c>
      <c r="C169" s="150" t="s">
        <v>4</v>
      </c>
      <c r="D169" s="151">
        <v>500</v>
      </c>
      <c r="E169" s="152">
        <v>1320</v>
      </c>
      <c r="F169" s="152">
        <v>1330</v>
      </c>
      <c r="G169" s="152">
        <v>0</v>
      </c>
      <c r="H169" s="149">
        <v>0</v>
      </c>
      <c r="I169" s="149">
        <f t="shared" ref="I169" si="227">SUM(F169-E169)*D169</f>
        <v>5000</v>
      </c>
      <c r="J169" s="149">
        <v>0</v>
      </c>
      <c r="K169" s="149">
        <v>0</v>
      </c>
      <c r="L169" s="153">
        <f t="shared" ref="L169" si="228">SUM(I169:K169)</f>
        <v>5000</v>
      </c>
    </row>
    <row r="170" spans="1:12">
      <c r="A170" s="148">
        <v>43735</v>
      </c>
      <c r="B170" s="149" t="s">
        <v>291</v>
      </c>
      <c r="C170" s="150" t="s">
        <v>4</v>
      </c>
      <c r="D170" s="151">
        <v>500</v>
      </c>
      <c r="E170" s="152">
        <v>1305</v>
      </c>
      <c r="F170" s="152">
        <v>1315</v>
      </c>
      <c r="G170" s="152">
        <v>0</v>
      </c>
      <c r="H170" s="149">
        <v>0</v>
      </c>
      <c r="I170" s="149">
        <f t="shared" ref="I170" si="229">SUM(F170-E170)*D170</f>
        <v>5000</v>
      </c>
      <c r="J170" s="149">
        <v>0</v>
      </c>
      <c r="K170" s="149">
        <v>0</v>
      </c>
      <c r="L170" s="153">
        <f t="shared" ref="L170" si="230">SUM(I170:K170)</f>
        <v>5000</v>
      </c>
    </row>
    <row r="171" spans="1:12">
      <c r="A171" s="148">
        <v>43734</v>
      </c>
      <c r="B171" s="149" t="s">
        <v>22</v>
      </c>
      <c r="C171" s="150" t="s">
        <v>4</v>
      </c>
      <c r="D171" s="151">
        <v>500</v>
      </c>
      <c r="E171" s="152">
        <v>1662</v>
      </c>
      <c r="F171" s="152">
        <v>1672</v>
      </c>
      <c r="G171" s="152">
        <v>1682</v>
      </c>
      <c r="H171" s="149">
        <v>0</v>
      </c>
      <c r="I171" s="149">
        <f t="shared" ref="I171" si="231">SUM(F171-E171)*D171</f>
        <v>5000</v>
      </c>
      <c r="J171" s="149">
        <f>SUM(G171-F171)*D171</f>
        <v>5000</v>
      </c>
      <c r="K171" s="149">
        <v>0</v>
      </c>
      <c r="L171" s="153">
        <f t="shared" ref="L171" si="232">SUM(I171:K171)</f>
        <v>10000</v>
      </c>
    </row>
    <row r="172" spans="1:12">
      <c r="A172" s="148">
        <v>43734</v>
      </c>
      <c r="B172" s="149" t="s">
        <v>87</v>
      </c>
      <c r="C172" s="150" t="s">
        <v>4</v>
      </c>
      <c r="D172" s="151">
        <v>500</v>
      </c>
      <c r="E172" s="152">
        <v>1255</v>
      </c>
      <c r="F172" s="152">
        <v>1275</v>
      </c>
      <c r="G172" s="152">
        <v>0</v>
      </c>
      <c r="H172" s="149">
        <v>0</v>
      </c>
      <c r="I172" s="149">
        <f t="shared" ref="I172" si="233">SUM(F172-E172)*D172</f>
        <v>10000</v>
      </c>
      <c r="J172" s="149">
        <v>0</v>
      </c>
      <c r="K172" s="149">
        <v>0</v>
      </c>
      <c r="L172" s="153">
        <f t="shared" ref="L172" si="234">SUM(I172:K172)</f>
        <v>10000</v>
      </c>
    </row>
    <row r="173" spans="1:12">
      <c r="A173" s="148">
        <v>43733</v>
      </c>
      <c r="B173" s="149" t="s">
        <v>33</v>
      </c>
      <c r="C173" s="150" t="s">
        <v>4</v>
      </c>
      <c r="D173" s="151">
        <v>500</v>
      </c>
      <c r="E173" s="152">
        <v>1460</v>
      </c>
      <c r="F173" s="152">
        <v>1470</v>
      </c>
      <c r="G173" s="152">
        <v>1478</v>
      </c>
      <c r="H173" s="149">
        <v>0</v>
      </c>
      <c r="I173" s="149">
        <f t="shared" ref="I173" si="235">SUM(F173-E173)*D173</f>
        <v>5000</v>
      </c>
      <c r="J173" s="149">
        <f>SUM(G173-F173)*D173</f>
        <v>4000</v>
      </c>
      <c r="K173" s="149">
        <v>0</v>
      </c>
      <c r="L173" s="153">
        <f t="shared" ref="L173" si="236">SUM(I173:K173)</f>
        <v>9000</v>
      </c>
    </row>
    <row r="174" spans="1:12">
      <c r="A174" s="148">
        <v>43732</v>
      </c>
      <c r="B174" s="149" t="s">
        <v>332</v>
      </c>
      <c r="C174" s="150" t="s">
        <v>4</v>
      </c>
      <c r="D174" s="151">
        <v>1000</v>
      </c>
      <c r="E174" s="152">
        <v>418</v>
      </c>
      <c r="F174" s="152">
        <v>413</v>
      </c>
      <c r="G174" s="152">
        <v>0</v>
      </c>
      <c r="H174" s="149">
        <v>0</v>
      </c>
      <c r="I174" s="149">
        <f t="shared" ref="I174" si="237">SUM(F174-E174)*D174</f>
        <v>-5000</v>
      </c>
      <c r="J174" s="149">
        <v>0</v>
      </c>
      <c r="K174" s="149">
        <v>0</v>
      </c>
      <c r="L174" s="153">
        <f t="shared" ref="L174" si="238">SUM(I174:K174)</f>
        <v>-5000</v>
      </c>
    </row>
    <row r="175" spans="1:12">
      <c r="A175" s="148">
        <v>43732</v>
      </c>
      <c r="B175" s="149" t="s">
        <v>140</v>
      </c>
      <c r="C175" s="150" t="s">
        <v>4</v>
      </c>
      <c r="D175" s="151">
        <v>500</v>
      </c>
      <c r="E175" s="152">
        <v>1472</v>
      </c>
      <c r="F175" s="152">
        <v>1482</v>
      </c>
      <c r="G175" s="152">
        <v>1492</v>
      </c>
      <c r="H175" s="149">
        <v>0</v>
      </c>
      <c r="I175" s="149">
        <f t="shared" ref="I175" si="239">SUM(F175-E175)*D175</f>
        <v>5000</v>
      </c>
      <c r="J175" s="149">
        <f>SUM(G175-F175)*D175</f>
        <v>5000</v>
      </c>
      <c r="K175" s="149">
        <v>0</v>
      </c>
      <c r="L175" s="153">
        <f t="shared" ref="L175" si="240">SUM(I175:K175)</f>
        <v>10000</v>
      </c>
    </row>
    <row r="176" spans="1:12">
      <c r="A176" s="148">
        <v>43731</v>
      </c>
      <c r="B176" s="149" t="s">
        <v>331</v>
      </c>
      <c r="C176" s="150" t="s">
        <v>4</v>
      </c>
      <c r="D176" s="151">
        <v>500</v>
      </c>
      <c r="E176" s="152">
        <v>1341</v>
      </c>
      <c r="F176" s="152">
        <v>1330</v>
      </c>
      <c r="G176" s="152">
        <v>0</v>
      </c>
      <c r="H176" s="149">
        <v>0</v>
      </c>
      <c r="I176" s="149">
        <f t="shared" ref="I176" si="241">SUM(F176-E176)*D176</f>
        <v>-5500</v>
      </c>
      <c r="J176" s="149">
        <v>0</v>
      </c>
      <c r="K176" s="149">
        <v>0</v>
      </c>
      <c r="L176" s="153">
        <f t="shared" ref="L176" si="242">SUM(I176:K176)</f>
        <v>-5500</v>
      </c>
    </row>
    <row r="177" spans="1:12">
      <c r="A177" s="148">
        <v>43731</v>
      </c>
      <c r="B177" s="149" t="s">
        <v>38</v>
      </c>
      <c r="C177" s="150" t="s">
        <v>4</v>
      </c>
      <c r="D177" s="151">
        <v>500</v>
      </c>
      <c r="E177" s="152">
        <v>1820</v>
      </c>
      <c r="F177" s="152">
        <v>1835</v>
      </c>
      <c r="G177" s="152">
        <v>1850</v>
      </c>
      <c r="H177" s="149">
        <v>0</v>
      </c>
      <c r="I177" s="149">
        <f t="shared" ref="I177" si="243">SUM(F177-E177)*D177</f>
        <v>7500</v>
      </c>
      <c r="J177" s="149">
        <f>SUM(G177-F177)*D177</f>
        <v>7500</v>
      </c>
      <c r="K177" s="149">
        <v>0</v>
      </c>
      <c r="L177" s="153">
        <f t="shared" ref="L177" si="244">SUM(I177:K177)</f>
        <v>15000</v>
      </c>
    </row>
    <row r="178" spans="1:12">
      <c r="A178" s="148">
        <v>43731</v>
      </c>
      <c r="B178" s="149" t="s">
        <v>51</v>
      </c>
      <c r="C178" s="150" t="s">
        <v>4</v>
      </c>
      <c r="D178" s="151">
        <v>500</v>
      </c>
      <c r="E178" s="152">
        <v>970</v>
      </c>
      <c r="F178" s="152">
        <v>970</v>
      </c>
      <c r="G178" s="152">
        <v>0</v>
      </c>
      <c r="H178" s="149">
        <v>0</v>
      </c>
      <c r="I178" s="149">
        <f t="shared" ref="I178" si="245">SUM(F178-E178)*D178</f>
        <v>0</v>
      </c>
      <c r="J178" s="149">
        <v>0</v>
      </c>
      <c r="K178" s="149">
        <v>0</v>
      </c>
      <c r="L178" s="153">
        <f t="shared" ref="L178" si="246">SUM(I178:K178)</f>
        <v>0</v>
      </c>
    </row>
    <row r="179" spans="1:12">
      <c r="A179" s="148">
        <v>43728</v>
      </c>
      <c r="B179" s="149" t="s">
        <v>42</v>
      </c>
      <c r="C179" s="150" t="s">
        <v>4</v>
      </c>
      <c r="D179" s="151">
        <v>500</v>
      </c>
      <c r="E179" s="152">
        <v>1617</v>
      </c>
      <c r="F179" s="152">
        <v>1605</v>
      </c>
      <c r="G179" s="152">
        <v>0</v>
      </c>
      <c r="H179" s="149">
        <v>0</v>
      </c>
      <c r="I179" s="149">
        <f t="shared" ref="I179" si="247">SUM(F179-E179)*D179</f>
        <v>-6000</v>
      </c>
      <c r="J179" s="149">
        <v>0</v>
      </c>
      <c r="K179" s="149">
        <v>0</v>
      </c>
      <c r="L179" s="153">
        <f t="shared" ref="L179" si="248">SUM(I179:K179)</f>
        <v>-6000</v>
      </c>
    </row>
    <row r="180" spans="1:12">
      <c r="A180" s="148">
        <v>43728</v>
      </c>
      <c r="B180" s="149" t="s">
        <v>65</v>
      </c>
      <c r="C180" s="150" t="s">
        <v>4</v>
      </c>
      <c r="D180" s="151">
        <v>500</v>
      </c>
      <c r="E180" s="152">
        <v>1523</v>
      </c>
      <c r="F180" s="152">
        <v>1533</v>
      </c>
      <c r="G180" s="152">
        <v>0</v>
      </c>
      <c r="H180" s="149">
        <v>0</v>
      </c>
      <c r="I180" s="149">
        <f t="shared" ref="I180" si="249">SUM(F180-E180)*D180</f>
        <v>5000</v>
      </c>
      <c r="J180" s="149">
        <v>0</v>
      </c>
      <c r="K180" s="149">
        <v>0</v>
      </c>
      <c r="L180" s="153">
        <f t="shared" ref="L180" si="250">SUM(I180:K180)</f>
        <v>5000</v>
      </c>
    </row>
    <row r="181" spans="1:12">
      <c r="A181" s="148">
        <v>43727</v>
      </c>
      <c r="B181" s="149" t="s">
        <v>48</v>
      </c>
      <c r="C181" s="150" t="s">
        <v>4</v>
      </c>
      <c r="D181" s="151">
        <v>500</v>
      </c>
      <c r="E181" s="152">
        <v>1650</v>
      </c>
      <c r="F181" s="152">
        <v>1660</v>
      </c>
      <c r="G181" s="152">
        <v>0</v>
      </c>
      <c r="H181" s="149">
        <v>0</v>
      </c>
      <c r="I181" s="149">
        <f t="shared" ref="I181" si="251">SUM(F181-E181)*D181</f>
        <v>5000</v>
      </c>
      <c r="J181" s="149">
        <v>0</v>
      </c>
      <c r="K181" s="149">
        <v>0</v>
      </c>
      <c r="L181" s="153">
        <f t="shared" ref="L181" si="252">SUM(I181:K181)</f>
        <v>5000</v>
      </c>
    </row>
    <row r="182" spans="1:12">
      <c r="A182" s="148">
        <v>43726</v>
      </c>
      <c r="B182" s="149" t="s">
        <v>48</v>
      </c>
      <c r="C182" s="150" t="s">
        <v>4</v>
      </c>
      <c r="D182" s="151">
        <v>500</v>
      </c>
      <c r="E182" s="152">
        <v>1632</v>
      </c>
      <c r="F182" s="152">
        <v>1642</v>
      </c>
      <c r="G182" s="152">
        <v>1650</v>
      </c>
      <c r="H182" s="149">
        <v>0</v>
      </c>
      <c r="I182" s="149">
        <f t="shared" ref="I182" si="253">SUM(F182-E182)*D182</f>
        <v>5000</v>
      </c>
      <c r="J182" s="149">
        <f>SUM(G182-F182)*D182</f>
        <v>4000</v>
      </c>
      <c r="K182" s="149">
        <v>0</v>
      </c>
      <c r="L182" s="153">
        <f t="shared" ref="L182" si="254">SUM(I182:K182)</f>
        <v>9000</v>
      </c>
    </row>
    <row r="183" spans="1:12">
      <c r="A183" s="148">
        <v>43725</v>
      </c>
      <c r="B183" s="149" t="s">
        <v>330</v>
      </c>
      <c r="C183" s="150" t="s">
        <v>4</v>
      </c>
      <c r="D183" s="151">
        <v>500</v>
      </c>
      <c r="E183" s="152">
        <v>1300</v>
      </c>
      <c r="F183" s="152">
        <v>1300</v>
      </c>
      <c r="G183" s="152">
        <v>0</v>
      </c>
      <c r="H183" s="149">
        <v>0</v>
      </c>
      <c r="I183" s="149">
        <f>SUM(E183-F183)*D183</f>
        <v>0</v>
      </c>
      <c r="J183" s="149">
        <v>0</v>
      </c>
      <c r="K183" s="149">
        <v>0</v>
      </c>
      <c r="L183" s="153">
        <f t="shared" ref="L183" si="255">SUM(I183:K183)</f>
        <v>0</v>
      </c>
    </row>
    <row r="184" spans="1:12">
      <c r="A184" s="148">
        <v>43724</v>
      </c>
      <c r="B184" s="149" t="s">
        <v>318</v>
      </c>
      <c r="C184" s="150" t="s">
        <v>20</v>
      </c>
      <c r="D184" s="151">
        <v>500</v>
      </c>
      <c r="E184" s="152">
        <v>1258</v>
      </c>
      <c r="F184" s="152">
        <v>1248</v>
      </c>
      <c r="G184" s="152">
        <v>0</v>
      </c>
      <c r="H184" s="149">
        <v>0</v>
      </c>
      <c r="I184" s="149">
        <f>SUM(E184-F184)*D184</f>
        <v>5000</v>
      </c>
      <c r="J184" s="149">
        <v>0</v>
      </c>
      <c r="K184" s="149">
        <v>0</v>
      </c>
      <c r="L184" s="153">
        <f t="shared" ref="L184" si="256">SUM(I184:K184)</f>
        <v>5000</v>
      </c>
    </row>
    <row r="185" spans="1:12">
      <c r="A185" s="148">
        <v>43724</v>
      </c>
      <c r="B185" s="149" t="s">
        <v>31</v>
      </c>
      <c r="C185" s="150" t="s">
        <v>4</v>
      </c>
      <c r="D185" s="151">
        <v>500</v>
      </c>
      <c r="E185" s="152">
        <v>1065</v>
      </c>
      <c r="F185" s="152">
        <v>1049.5</v>
      </c>
      <c r="G185" s="152">
        <v>0</v>
      </c>
      <c r="H185" s="149">
        <v>0</v>
      </c>
      <c r="I185" s="149">
        <f t="shared" ref="I185" si="257">SUM(F185-E185)*D185</f>
        <v>-7750</v>
      </c>
      <c r="J185" s="149">
        <v>0</v>
      </c>
      <c r="K185" s="149">
        <v>0</v>
      </c>
      <c r="L185" s="153">
        <f t="shared" ref="L185" si="258">SUM(I185:K185)</f>
        <v>-7750</v>
      </c>
    </row>
    <row r="186" spans="1:12">
      <c r="A186" s="148">
        <v>43721</v>
      </c>
      <c r="B186" s="149" t="s">
        <v>178</v>
      </c>
      <c r="C186" s="150" t="s">
        <v>4</v>
      </c>
      <c r="D186" s="151">
        <v>500</v>
      </c>
      <c r="E186" s="152">
        <v>920</v>
      </c>
      <c r="F186" s="152">
        <v>930</v>
      </c>
      <c r="G186" s="152">
        <v>940</v>
      </c>
      <c r="H186" s="149">
        <v>0</v>
      </c>
      <c r="I186" s="149">
        <f t="shared" ref="I186" si="259">SUM(F186-E186)*D186</f>
        <v>5000</v>
      </c>
      <c r="J186" s="149">
        <f>SUM(G186-F186)*D186</f>
        <v>5000</v>
      </c>
      <c r="K186" s="149">
        <v>0</v>
      </c>
      <c r="L186" s="153">
        <f t="shared" ref="L186" si="260">SUM(I186:K186)</f>
        <v>10000</v>
      </c>
    </row>
    <row r="187" spans="1:12">
      <c r="A187" s="148">
        <v>43720</v>
      </c>
      <c r="B187" s="149" t="s">
        <v>58</v>
      </c>
      <c r="C187" s="150" t="s">
        <v>4</v>
      </c>
      <c r="D187" s="151">
        <v>500</v>
      </c>
      <c r="E187" s="152">
        <v>1400</v>
      </c>
      <c r="F187" s="152">
        <v>1412</v>
      </c>
      <c r="G187" s="152">
        <v>0</v>
      </c>
      <c r="H187" s="149">
        <v>0</v>
      </c>
      <c r="I187" s="149">
        <f t="shared" ref="I187" si="261">SUM(F187-E187)*D187</f>
        <v>6000</v>
      </c>
      <c r="J187" s="149">
        <v>0</v>
      </c>
      <c r="K187" s="149">
        <v>0</v>
      </c>
      <c r="L187" s="153">
        <f t="shared" ref="L187" si="262">SUM(I187:K187)</f>
        <v>6000</v>
      </c>
    </row>
    <row r="188" spans="1:12">
      <c r="A188" s="148">
        <v>43719</v>
      </c>
      <c r="B188" s="149" t="s">
        <v>33</v>
      </c>
      <c r="C188" s="150" t="s">
        <v>4</v>
      </c>
      <c r="D188" s="151">
        <v>500</v>
      </c>
      <c r="E188" s="152">
        <v>1224</v>
      </c>
      <c r="F188" s="152">
        <v>1234</v>
      </c>
      <c r="G188" s="152">
        <v>1244</v>
      </c>
      <c r="H188" s="149">
        <v>0</v>
      </c>
      <c r="I188" s="149">
        <f t="shared" ref="I188" si="263">SUM(F188-E188)*D188</f>
        <v>5000</v>
      </c>
      <c r="J188" s="149">
        <f>SUM(G188-F188)*D188</f>
        <v>5000</v>
      </c>
      <c r="K188" s="149">
        <v>0</v>
      </c>
      <c r="L188" s="153">
        <f t="shared" ref="L188" si="264">SUM(I188:K188)</f>
        <v>10000</v>
      </c>
    </row>
    <row r="189" spans="1:12">
      <c r="A189" s="148">
        <v>43717</v>
      </c>
      <c r="B189" s="149" t="s">
        <v>330</v>
      </c>
      <c r="C189" s="150" t="s">
        <v>4</v>
      </c>
      <c r="D189" s="151">
        <v>500</v>
      </c>
      <c r="E189" s="152">
        <v>1230</v>
      </c>
      <c r="F189" s="152">
        <v>1240</v>
      </c>
      <c r="G189" s="152">
        <v>1250</v>
      </c>
      <c r="H189" s="149">
        <v>0</v>
      </c>
      <c r="I189" s="149">
        <f t="shared" ref="I189" si="265">SUM(F189-E189)*D189</f>
        <v>5000</v>
      </c>
      <c r="J189" s="149">
        <f>SUM(G189-F189)*D189</f>
        <v>5000</v>
      </c>
      <c r="K189" s="149">
        <v>0</v>
      </c>
      <c r="L189" s="153">
        <f t="shared" ref="L189" si="266">SUM(I189:K189)</f>
        <v>10000</v>
      </c>
    </row>
    <row r="190" spans="1:12">
      <c r="A190" s="148">
        <v>43717</v>
      </c>
      <c r="B190" s="149" t="s">
        <v>65</v>
      </c>
      <c r="C190" s="150" t="s">
        <v>4</v>
      </c>
      <c r="D190" s="151">
        <v>500</v>
      </c>
      <c r="E190" s="152">
        <v>1445</v>
      </c>
      <c r="F190" s="152">
        <v>1455</v>
      </c>
      <c r="G190" s="152">
        <v>1465</v>
      </c>
      <c r="H190" s="149">
        <v>0</v>
      </c>
      <c r="I190" s="149">
        <f t="shared" ref="I190" si="267">SUM(F190-E190)*D190</f>
        <v>5000</v>
      </c>
      <c r="J190" s="149">
        <f>SUM(G190-F190)*D190</f>
        <v>5000</v>
      </c>
      <c r="K190" s="149">
        <v>0</v>
      </c>
      <c r="L190" s="153">
        <f t="shared" ref="L190" si="268">SUM(I190:K190)</f>
        <v>10000</v>
      </c>
    </row>
    <row r="191" spans="1:12">
      <c r="A191" s="148">
        <v>43714</v>
      </c>
      <c r="B191" s="149" t="s">
        <v>33</v>
      </c>
      <c r="C191" s="150" t="s">
        <v>4</v>
      </c>
      <c r="D191" s="151">
        <v>500</v>
      </c>
      <c r="E191" s="152">
        <v>1220</v>
      </c>
      <c r="F191" s="152">
        <v>1208</v>
      </c>
      <c r="G191" s="152">
        <v>0</v>
      </c>
      <c r="H191" s="149">
        <v>0</v>
      </c>
      <c r="I191" s="149">
        <f t="shared" ref="I191" si="269">SUM(F191-E191)*D191</f>
        <v>-6000</v>
      </c>
      <c r="J191" s="149">
        <v>0</v>
      </c>
      <c r="K191" s="149">
        <v>0</v>
      </c>
      <c r="L191" s="153">
        <f t="shared" ref="L191" si="270">SUM(I191:K191)</f>
        <v>-6000</v>
      </c>
    </row>
    <row r="192" spans="1:12">
      <c r="A192" s="148">
        <v>43713</v>
      </c>
      <c r="B192" s="149" t="s">
        <v>93</v>
      </c>
      <c r="C192" s="150" t="s">
        <v>4</v>
      </c>
      <c r="D192" s="151">
        <v>500</v>
      </c>
      <c r="E192" s="152">
        <v>451</v>
      </c>
      <c r="F192" s="152">
        <v>452</v>
      </c>
      <c r="G192" s="152">
        <v>0</v>
      </c>
      <c r="H192" s="149">
        <v>0</v>
      </c>
      <c r="I192" s="149">
        <f t="shared" ref="I192" si="271">SUM(F192-E192)*D192</f>
        <v>500</v>
      </c>
      <c r="J192" s="149">
        <v>0</v>
      </c>
      <c r="K192" s="149">
        <v>0</v>
      </c>
      <c r="L192" s="153">
        <f t="shared" ref="L192" si="272">SUM(I192:K192)</f>
        <v>500</v>
      </c>
    </row>
    <row r="193" spans="1:12">
      <c r="A193" s="148">
        <v>43712</v>
      </c>
      <c r="B193" s="149" t="s">
        <v>51</v>
      </c>
      <c r="C193" s="150" t="s">
        <v>4</v>
      </c>
      <c r="D193" s="151">
        <v>500</v>
      </c>
      <c r="E193" s="152">
        <v>836</v>
      </c>
      <c r="F193" s="152">
        <v>844</v>
      </c>
      <c r="G193" s="152">
        <v>0</v>
      </c>
      <c r="H193" s="149">
        <v>0</v>
      </c>
      <c r="I193" s="149">
        <f t="shared" ref="I193" si="273">SUM(F193-E193)*D193</f>
        <v>4000</v>
      </c>
      <c r="J193" s="149">
        <v>0</v>
      </c>
      <c r="K193" s="149">
        <v>0</v>
      </c>
      <c r="L193" s="153">
        <f t="shared" ref="L193" si="274">SUM(I193:K193)</f>
        <v>4000</v>
      </c>
    </row>
    <row r="194" spans="1:12">
      <c r="A194" s="148">
        <v>43711</v>
      </c>
      <c r="B194" s="149" t="s">
        <v>79</v>
      </c>
      <c r="C194" s="150" t="s">
        <v>4</v>
      </c>
      <c r="D194" s="151">
        <v>500</v>
      </c>
      <c r="E194" s="152">
        <v>1015</v>
      </c>
      <c r="F194" s="152">
        <v>1022</v>
      </c>
      <c r="G194" s="152">
        <v>0</v>
      </c>
      <c r="H194" s="149">
        <v>0</v>
      </c>
      <c r="I194" s="149">
        <f t="shared" ref="I194" si="275">SUM(F194-E194)*D194</f>
        <v>3500</v>
      </c>
      <c r="J194" s="149">
        <v>0</v>
      </c>
      <c r="K194" s="149">
        <v>0</v>
      </c>
      <c r="L194" s="153">
        <f t="shared" ref="L194" si="276">SUM(I194:K194)</f>
        <v>3500</v>
      </c>
    </row>
    <row r="196" spans="1:12">
      <c r="A196" s="169"/>
      <c r="B196" s="169"/>
      <c r="C196" s="169"/>
      <c r="D196" s="169"/>
      <c r="E196" s="169"/>
      <c r="F196" s="169"/>
      <c r="G196" s="169"/>
      <c r="H196" s="170"/>
      <c r="I196" s="171">
        <f>SUM(I169:I194)</f>
        <v>66250</v>
      </c>
      <c r="J196" s="170"/>
      <c r="K196" s="170" t="s">
        <v>282</v>
      </c>
      <c r="L196" s="171">
        <f>SUM(L169:L194)</f>
        <v>111750</v>
      </c>
    </row>
    <row r="197" spans="1:12">
      <c r="A197" s="201">
        <v>43678</v>
      </c>
      <c r="B197" s="172"/>
      <c r="C197" s="172"/>
      <c r="D197" s="172"/>
      <c r="E197" s="172"/>
      <c r="F197" s="172"/>
      <c r="G197" s="152"/>
      <c r="H197" s="149"/>
      <c r="I197" s="149"/>
      <c r="J197" s="149"/>
      <c r="K197" s="149"/>
      <c r="L197" s="153"/>
    </row>
    <row r="198" spans="1:12">
      <c r="A198" s="202" t="s">
        <v>306</v>
      </c>
      <c r="B198" s="203" t="s">
        <v>307</v>
      </c>
      <c r="C198" s="179" t="s">
        <v>308</v>
      </c>
      <c r="D198" s="204" t="s">
        <v>309</v>
      </c>
      <c r="E198" s="204" t="s">
        <v>310</v>
      </c>
      <c r="F198" s="179" t="s">
        <v>297</v>
      </c>
      <c r="G198" s="152"/>
      <c r="H198" s="149"/>
      <c r="I198" s="149"/>
      <c r="J198" s="149"/>
      <c r="K198" s="149"/>
      <c r="L198" s="149"/>
    </row>
    <row r="199" spans="1:12">
      <c r="A199" s="173" t="s">
        <v>329</v>
      </c>
      <c r="B199" s="174">
        <v>3</v>
      </c>
      <c r="C199" s="175">
        <f>SUM(A199-B199)</f>
        <v>20</v>
      </c>
      <c r="D199" s="176">
        <v>2</v>
      </c>
      <c r="E199" s="175">
        <f>SUM(C199-D199)</f>
        <v>18</v>
      </c>
      <c r="F199" s="175">
        <f>E199*100/C199</f>
        <v>90</v>
      </c>
      <c r="G199" s="152"/>
      <c r="H199" s="149"/>
      <c r="I199" s="149"/>
      <c r="J199" s="149"/>
      <c r="K199" s="149"/>
      <c r="L199" s="149"/>
    </row>
    <row r="200" spans="1:12" ht="15.75">
      <c r="A200" s="145"/>
      <c r="B200" s="146"/>
      <c r="C200" s="146"/>
      <c r="D200" s="147"/>
      <c r="E200" s="147"/>
      <c r="F200" s="168">
        <v>43678</v>
      </c>
      <c r="G200" s="143"/>
      <c r="H200" s="143"/>
      <c r="I200" s="144"/>
      <c r="J200" s="144"/>
      <c r="K200" s="144"/>
      <c r="L200" s="144"/>
    </row>
    <row r="202" spans="1:12">
      <c r="A202" s="148">
        <v>43707</v>
      </c>
      <c r="B202" s="149" t="s">
        <v>79</v>
      </c>
      <c r="C202" s="150" t="s">
        <v>4</v>
      </c>
      <c r="D202" s="151">
        <v>500</v>
      </c>
      <c r="E202" s="152">
        <v>1015</v>
      </c>
      <c r="F202" s="152">
        <v>1022</v>
      </c>
      <c r="G202" s="152">
        <v>0</v>
      </c>
      <c r="H202" s="149">
        <v>0</v>
      </c>
      <c r="I202" s="149">
        <f t="shared" ref="I202:I205" si="277">SUM(F202-E202)*D202</f>
        <v>3500</v>
      </c>
      <c r="J202" s="149">
        <v>0</v>
      </c>
      <c r="K202" s="149">
        <v>0</v>
      </c>
      <c r="L202" s="153">
        <f t="shared" ref="L202" si="278">SUM(I202:K202)</f>
        <v>3500</v>
      </c>
    </row>
    <row r="203" spans="1:12">
      <c r="A203" s="148">
        <v>43707</v>
      </c>
      <c r="B203" s="149" t="s">
        <v>291</v>
      </c>
      <c r="C203" s="150" t="s">
        <v>4</v>
      </c>
      <c r="D203" s="151">
        <v>500</v>
      </c>
      <c r="E203" s="152">
        <v>1225</v>
      </c>
      <c r="F203" s="152">
        <v>1225</v>
      </c>
      <c r="G203" s="152">
        <v>0</v>
      </c>
      <c r="H203" s="149">
        <v>0</v>
      </c>
      <c r="I203" s="149">
        <f t="shared" ref="I203" si="279">SUM(F203-E203)*D203</f>
        <v>0</v>
      </c>
      <c r="J203" s="149">
        <v>0</v>
      </c>
      <c r="K203" s="149">
        <v>0</v>
      </c>
      <c r="L203" s="153">
        <f t="shared" ref="L203" si="280">SUM(I203:K203)</f>
        <v>0</v>
      </c>
    </row>
    <row r="204" spans="1:12">
      <c r="A204" s="148">
        <v>43706</v>
      </c>
      <c r="B204" s="149" t="s">
        <v>58</v>
      </c>
      <c r="C204" s="150" t="s">
        <v>20</v>
      </c>
      <c r="D204" s="151">
        <v>500</v>
      </c>
      <c r="E204" s="152">
        <v>1350</v>
      </c>
      <c r="F204" s="152">
        <v>1340</v>
      </c>
      <c r="G204" s="152">
        <v>0</v>
      </c>
      <c r="H204" s="149">
        <v>0</v>
      </c>
      <c r="I204" s="149">
        <f>SUM(E204-F204)*D204</f>
        <v>5000</v>
      </c>
      <c r="J204" s="149">
        <v>0</v>
      </c>
      <c r="K204" s="149">
        <v>0</v>
      </c>
      <c r="L204" s="153">
        <f t="shared" ref="L204" si="281">SUM(I204:K204)</f>
        <v>5000</v>
      </c>
    </row>
    <row r="205" spans="1:12">
      <c r="A205" s="148">
        <v>43705</v>
      </c>
      <c r="B205" s="149" t="s">
        <v>42</v>
      </c>
      <c r="C205" s="150" t="s">
        <v>4</v>
      </c>
      <c r="D205" s="151">
        <v>500</v>
      </c>
      <c r="E205" s="152">
        <v>1547</v>
      </c>
      <c r="F205" s="152">
        <v>1535</v>
      </c>
      <c r="G205" s="152">
        <v>0</v>
      </c>
      <c r="H205" s="149">
        <v>0</v>
      </c>
      <c r="I205" s="149">
        <f t="shared" si="277"/>
        <v>-6000</v>
      </c>
      <c r="J205" s="149">
        <v>0</v>
      </c>
      <c r="K205" s="149">
        <v>0</v>
      </c>
      <c r="L205" s="153">
        <f t="shared" ref="L205" si="282">SUM(I205:K205)</f>
        <v>-6000</v>
      </c>
    </row>
    <row r="206" spans="1:12">
      <c r="A206" s="148">
        <v>43704</v>
      </c>
      <c r="B206" s="149" t="s">
        <v>33</v>
      </c>
      <c r="C206" s="150" t="s">
        <v>4</v>
      </c>
      <c r="D206" s="151">
        <v>500</v>
      </c>
      <c r="E206" s="152">
        <v>1193</v>
      </c>
      <c r="F206" s="152">
        <v>1203</v>
      </c>
      <c r="G206" s="152">
        <v>0</v>
      </c>
      <c r="H206" s="149">
        <v>0</v>
      </c>
      <c r="I206" s="149">
        <f t="shared" ref="I206" si="283">SUM(F206-E206)*D206</f>
        <v>5000</v>
      </c>
      <c r="J206" s="149">
        <v>0</v>
      </c>
      <c r="K206" s="149">
        <v>0</v>
      </c>
      <c r="L206" s="153">
        <f t="shared" ref="L206" si="284">SUM(I206:K206)</f>
        <v>5000</v>
      </c>
    </row>
    <row r="207" spans="1:12">
      <c r="A207" s="148">
        <v>43703</v>
      </c>
      <c r="B207" s="149" t="s">
        <v>327</v>
      </c>
      <c r="C207" s="150" t="s">
        <v>4</v>
      </c>
      <c r="D207" s="151">
        <v>500</v>
      </c>
      <c r="E207" s="152">
        <v>1205</v>
      </c>
      <c r="F207" s="152">
        <v>1205</v>
      </c>
      <c r="G207" s="152">
        <v>0</v>
      </c>
      <c r="H207" s="149">
        <v>0</v>
      </c>
      <c r="I207" s="149">
        <f t="shared" ref="I207" si="285">SUM(F207-E207)*D207</f>
        <v>0</v>
      </c>
      <c r="J207" s="149">
        <v>0</v>
      </c>
      <c r="K207" s="149">
        <v>0</v>
      </c>
      <c r="L207" s="153">
        <f t="shared" ref="L207" si="286">SUM(I207:K207)</f>
        <v>0</v>
      </c>
    </row>
    <row r="208" spans="1:12">
      <c r="A208" s="148">
        <v>43703</v>
      </c>
      <c r="B208" s="149" t="s">
        <v>178</v>
      </c>
      <c r="C208" s="150" t="s">
        <v>4</v>
      </c>
      <c r="D208" s="151">
        <v>500</v>
      </c>
      <c r="E208" s="152">
        <v>893</v>
      </c>
      <c r="F208" s="152">
        <v>900</v>
      </c>
      <c r="G208" s="152">
        <v>0</v>
      </c>
      <c r="H208" s="149">
        <v>0</v>
      </c>
      <c r="I208" s="149">
        <f t="shared" ref="I208:I210" si="287">SUM(F208-E208)*D208</f>
        <v>3500</v>
      </c>
      <c r="J208" s="149">
        <v>0</v>
      </c>
      <c r="K208" s="149">
        <v>0</v>
      </c>
      <c r="L208" s="153">
        <f t="shared" ref="L208:L210" si="288">SUM(I208:K208)</f>
        <v>3500</v>
      </c>
    </row>
    <row r="209" spans="1:12">
      <c r="A209" s="148">
        <v>43700</v>
      </c>
      <c r="B209" s="149" t="s">
        <v>42</v>
      </c>
      <c r="C209" s="150" t="s">
        <v>4</v>
      </c>
      <c r="D209" s="151">
        <v>500</v>
      </c>
      <c r="E209" s="152">
        <v>1473</v>
      </c>
      <c r="F209" s="152">
        <v>1483</v>
      </c>
      <c r="G209" s="152">
        <v>0</v>
      </c>
      <c r="H209" s="149">
        <v>0</v>
      </c>
      <c r="I209" s="149">
        <f t="shared" si="287"/>
        <v>5000</v>
      </c>
      <c r="J209" s="149">
        <v>0</v>
      </c>
      <c r="K209" s="149">
        <v>0</v>
      </c>
      <c r="L209" s="153">
        <f t="shared" si="288"/>
        <v>5000</v>
      </c>
    </row>
    <row r="210" spans="1:12">
      <c r="A210" s="148">
        <v>43699</v>
      </c>
      <c r="B210" s="149" t="s">
        <v>315</v>
      </c>
      <c r="C210" s="150" t="s">
        <v>4</v>
      </c>
      <c r="D210" s="151">
        <v>500</v>
      </c>
      <c r="E210" s="152">
        <v>1865</v>
      </c>
      <c r="F210" s="152">
        <v>1875</v>
      </c>
      <c r="G210" s="152">
        <v>0</v>
      </c>
      <c r="H210" s="149">
        <v>0</v>
      </c>
      <c r="I210" s="149">
        <f t="shared" si="287"/>
        <v>5000</v>
      </c>
      <c r="J210" s="149">
        <v>0</v>
      </c>
      <c r="K210" s="149">
        <v>0</v>
      </c>
      <c r="L210" s="153">
        <f t="shared" si="288"/>
        <v>5000</v>
      </c>
    </row>
    <row r="211" spans="1:12">
      <c r="A211" s="148">
        <v>43698</v>
      </c>
      <c r="B211" s="149" t="s">
        <v>318</v>
      </c>
      <c r="C211" s="150" t="s">
        <v>20</v>
      </c>
      <c r="D211" s="151">
        <v>500</v>
      </c>
      <c r="E211" s="152">
        <v>1294</v>
      </c>
      <c r="F211" s="152">
        <v>1284</v>
      </c>
      <c r="G211" s="152">
        <v>1274</v>
      </c>
      <c r="H211" s="149">
        <v>0</v>
      </c>
      <c r="I211" s="149">
        <f>SUM(E211-F211)*D211</f>
        <v>5000</v>
      </c>
      <c r="J211" s="149">
        <f>SUM(F211-G211)*D211</f>
        <v>5000</v>
      </c>
      <c r="K211" s="149">
        <v>0</v>
      </c>
      <c r="L211" s="153">
        <f t="shared" ref="L211" si="289">SUM(I211:K211)</f>
        <v>10000</v>
      </c>
    </row>
    <row r="212" spans="1:12">
      <c r="A212" s="148">
        <v>43697</v>
      </c>
      <c r="B212" s="149" t="s">
        <v>315</v>
      </c>
      <c r="C212" s="150" t="s">
        <v>4</v>
      </c>
      <c r="D212" s="151">
        <v>500</v>
      </c>
      <c r="E212" s="152">
        <v>1845</v>
      </c>
      <c r="F212" s="152">
        <v>1845</v>
      </c>
      <c r="G212" s="152">
        <v>0</v>
      </c>
      <c r="H212" s="149">
        <v>0</v>
      </c>
      <c r="I212" s="149">
        <f t="shared" ref="I212" si="290">SUM(F212-E212)*D212</f>
        <v>0</v>
      </c>
      <c r="J212" s="149">
        <v>0</v>
      </c>
      <c r="K212" s="149">
        <v>0</v>
      </c>
      <c r="L212" s="153">
        <f t="shared" ref="L212" si="291">SUM(I212:K212)</f>
        <v>0</v>
      </c>
    </row>
    <row r="213" spans="1:12">
      <c r="A213" s="148">
        <v>43696</v>
      </c>
      <c r="B213" s="149" t="s">
        <v>48</v>
      </c>
      <c r="C213" s="150" t="s">
        <v>4</v>
      </c>
      <c r="D213" s="151">
        <v>500</v>
      </c>
      <c r="E213" s="152">
        <v>1515</v>
      </c>
      <c r="F213" s="152">
        <v>1525</v>
      </c>
      <c r="G213" s="152">
        <v>1534</v>
      </c>
      <c r="H213" s="149">
        <v>0</v>
      </c>
      <c r="I213" s="149">
        <f t="shared" ref="I213" si="292">SUM(F213-E213)*D213</f>
        <v>5000</v>
      </c>
      <c r="J213" s="149">
        <f>SUM(G213-F213)*D213</f>
        <v>4500</v>
      </c>
      <c r="K213" s="149">
        <v>0</v>
      </c>
      <c r="L213" s="153">
        <f t="shared" ref="L213" si="293">SUM(I213:K213)</f>
        <v>9500</v>
      </c>
    </row>
    <row r="214" spans="1:12">
      <c r="A214" s="148">
        <v>43693</v>
      </c>
      <c r="B214" s="149" t="s">
        <v>43</v>
      </c>
      <c r="C214" s="150" t="s">
        <v>4</v>
      </c>
      <c r="D214" s="151">
        <v>250</v>
      </c>
      <c r="E214" s="152">
        <v>3330</v>
      </c>
      <c r="F214" s="152">
        <v>3358</v>
      </c>
      <c r="G214" s="152">
        <v>0</v>
      </c>
      <c r="H214" s="149">
        <v>0</v>
      </c>
      <c r="I214" s="149">
        <f t="shared" ref="I214" si="294">SUM(F214-E214)*D214</f>
        <v>7000</v>
      </c>
      <c r="J214" s="149">
        <v>0</v>
      </c>
      <c r="K214" s="149">
        <v>0</v>
      </c>
      <c r="L214" s="153">
        <f t="shared" ref="L214" si="295">SUM(I214:K214)</f>
        <v>7000</v>
      </c>
    </row>
    <row r="215" spans="1:12">
      <c r="A215" s="148">
        <v>43693</v>
      </c>
      <c r="B215" s="149" t="s">
        <v>328</v>
      </c>
      <c r="C215" s="150" t="s">
        <v>4</v>
      </c>
      <c r="D215" s="151">
        <v>500</v>
      </c>
      <c r="E215" s="152">
        <v>1465</v>
      </c>
      <c r="F215" s="152">
        <v>1478</v>
      </c>
      <c r="G215" s="152">
        <v>0</v>
      </c>
      <c r="H215" s="149">
        <v>0</v>
      </c>
      <c r="I215" s="149">
        <f t="shared" ref="I215" si="296">SUM(F215-E215)*D215</f>
        <v>6500</v>
      </c>
      <c r="J215" s="149">
        <v>0</v>
      </c>
      <c r="K215" s="149">
        <v>0</v>
      </c>
      <c r="L215" s="153">
        <f t="shared" ref="L215" si="297">SUM(I215:K215)</f>
        <v>6500</v>
      </c>
    </row>
    <row r="216" spans="1:12">
      <c r="A216" s="148">
        <v>43691</v>
      </c>
      <c r="B216" s="149" t="s">
        <v>22</v>
      </c>
      <c r="C216" s="150" t="s">
        <v>20</v>
      </c>
      <c r="D216" s="151">
        <v>500</v>
      </c>
      <c r="E216" s="152">
        <v>1495</v>
      </c>
      <c r="F216" s="152">
        <v>1485</v>
      </c>
      <c r="G216" s="152">
        <v>0</v>
      </c>
      <c r="H216" s="149">
        <v>0</v>
      </c>
      <c r="I216" s="149">
        <f>SUM(E216-F216)*D216</f>
        <v>5000</v>
      </c>
      <c r="J216" s="149">
        <v>0</v>
      </c>
      <c r="K216" s="149">
        <v>0</v>
      </c>
      <c r="L216" s="153">
        <f t="shared" ref="L216" si="298">SUM(I216:K216)</f>
        <v>5000</v>
      </c>
    </row>
    <row r="217" spans="1:12">
      <c r="A217" s="148">
        <v>43690</v>
      </c>
      <c r="B217" s="149" t="s">
        <v>48</v>
      </c>
      <c r="C217" s="150" t="s">
        <v>4</v>
      </c>
      <c r="D217" s="151">
        <v>500</v>
      </c>
      <c r="E217" s="152">
        <v>1472</v>
      </c>
      <c r="F217" s="152">
        <v>1482</v>
      </c>
      <c r="G217" s="152">
        <v>0</v>
      </c>
      <c r="H217" s="149">
        <v>0</v>
      </c>
      <c r="I217" s="149">
        <f t="shared" ref="I217" si="299">SUM(F217-E217)*D217</f>
        <v>5000</v>
      </c>
      <c r="J217" s="149">
        <v>0</v>
      </c>
      <c r="K217" s="149">
        <v>0</v>
      </c>
      <c r="L217" s="153">
        <f t="shared" ref="L217" si="300">SUM(I217:K217)</f>
        <v>5000</v>
      </c>
    </row>
    <row r="218" spans="1:12">
      <c r="A218" s="148">
        <v>43686</v>
      </c>
      <c r="B218" s="149" t="s">
        <v>327</v>
      </c>
      <c r="C218" s="150" t="s">
        <v>4</v>
      </c>
      <c r="D218" s="151">
        <v>500</v>
      </c>
      <c r="E218" s="152">
        <v>1222</v>
      </c>
      <c r="F218" s="152">
        <v>1232</v>
      </c>
      <c r="G218" s="152">
        <v>0</v>
      </c>
      <c r="H218" s="149">
        <v>0</v>
      </c>
      <c r="I218" s="149">
        <f t="shared" ref="I218" si="301">SUM(F218-E218)*D218</f>
        <v>5000</v>
      </c>
      <c r="J218" s="149">
        <v>0</v>
      </c>
      <c r="K218" s="149">
        <v>0</v>
      </c>
      <c r="L218" s="153">
        <f t="shared" ref="L218" si="302">SUM(I218:K218)</f>
        <v>5000</v>
      </c>
    </row>
    <row r="219" spans="1:12">
      <c r="A219" s="148">
        <v>43686</v>
      </c>
      <c r="B219" s="149" t="s">
        <v>317</v>
      </c>
      <c r="C219" s="150" t="s">
        <v>4</v>
      </c>
      <c r="D219" s="151">
        <v>500</v>
      </c>
      <c r="E219" s="152">
        <v>1575</v>
      </c>
      <c r="F219" s="152">
        <v>1581.5</v>
      </c>
      <c r="G219" s="152">
        <v>0</v>
      </c>
      <c r="H219" s="149">
        <v>0</v>
      </c>
      <c r="I219" s="149">
        <f t="shared" ref="I219" si="303">SUM(F219-E219)*D219</f>
        <v>3250</v>
      </c>
      <c r="J219" s="149">
        <v>0</v>
      </c>
      <c r="K219" s="149">
        <v>0</v>
      </c>
      <c r="L219" s="153">
        <f t="shared" ref="L219" si="304">SUM(I219:K219)</f>
        <v>3250</v>
      </c>
    </row>
    <row r="220" spans="1:12">
      <c r="A220" s="148">
        <v>43685</v>
      </c>
      <c r="B220" s="149" t="s">
        <v>319</v>
      </c>
      <c r="C220" s="150" t="s">
        <v>4</v>
      </c>
      <c r="D220" s="151">
        <v>500</v>
      </c>
      <c r="E220" s="152">
        <v>1324</v>
      </c>
      <c r="F220" s="152">
        <v>1333</v>
      </c>
      <c r="G220" s="152">
        <v>0</v>
      </c>
      <c r="H220" s="149">
        <v>0</v>
      </c>
      <c r="I220" s="149">
        <f t="shared" ref="I220" si="305">SUM(F220-E220)*D220</f>
        <v>4500</v>
      </c>
      <c r="J220" s="149">
        <v>0</v>
      </c>
      <c r="K220" s="149">
        <v>0</v>
      </c>
      <c r="L220" s="153">
        <f t="shared" ref="L220" si="306">SUM(I220:K220)</f>
        <v>4500</v>
      </c>
    </row>
    <row r="221" spans="1:12">
      <c r="A221" s="148">
        <v>43684</v>
      </c>
      <c r="B221" s="149" t="s">
        <v>51</v>
      </c>
      <c r="C221" s="150" t="s">
        <v>4</v>
      </c>
      <c r="D221" s="151">
        <v>500</v>
      </c>
      <c r="E221" s="152">
        <v>900</v>
      </c>
      <c r="F221" s="152">
        <v>910</v>
      </c>
      <c r="G221" s="152">
        <v>0</v>
      </c>
      <c r="H221" s="149">
        <v>0</v>
      </c>
      <c r="I221" s="149">
        <f t="shared" ref="I221" si="307">SUM(F221-E221)*D221</f>
        <v>5000</v>
      </c>
      <c r="J221" s="149">
        <v>0</v>
      </c>
      <c r="K221" s="149">
        <v>0</v>
      </c>
      <c r="L221" s="153">
        <f t="shared" ref="L221" si="308">SUM(I221:K221)</f>
        <v>5000</v>
      </c>
    </row>
    <row r="222" spans="1:12">
      <c r="A222" s="148">
        <v>43683</v>
      </c>
      <c r="B222" s="149" t="s">
        <v>315</v>
      </c>
      <c r="C222" s="150" t="s">
        <v>4</v>
      </c>
      <c r="D222" s="151">
        <v>500</v>
      </c>
      <c r="E222" s="152">
        <v>1753</v>
      </c>
      <c r="F222" s="152">
        <v>1763</v>
      </c>
      <c r="G222" s="152">
        <v>0</v>
      </c>
      <c r="H222" s="149">
        <v>0</v>
      </c>
      <c r="I222" s="149">
        <f t="shared" ref="I222:I224" si="309">SUM(F222-E222)*D222</f>
        <v>5000</v>
      </c>
      <c r="J222" s="149">
        <v>0</v>
      </c>
      <c r="K222" s="149">
        <v>0</v>
      </c>
      <c r="L222" s="153">
        <f t="shared" ref="L222:L223" si="310">SUM(I222:K222)</f>
        <v>5000</v>
      </c>
    </row>
    <row r="223" spans="1:12">
      <c r="A223" s="148">
        <v>43682</v>
      </c>
      <c r="B223" s="149" t="s">
        <v>278</v>
      </c>
      <c r="C223" s="150" t="s">
        <v>20</v>
      </c>
      <c r="D223" s="151">
        <v>500</v>
      </c>
      <c r="E223" s="152">
        <v>1517</v>
      </c>
      <c r="F223" s="152">
        <v>1510</v>
      </c>
      <c r="G223" s="152">
        <v>0</v>
      </c>
      <c r="H223" s="149">
        <v>0</v>
      </c>
      <c r="I223" s="149">
        <f>SUM(E223-F223)*D223</f>
        <v>3500</v>
      </c>
      <c r="J223" s="149">
        <v>0</v>
      </c>
      <c r="K223" s="149">
        <v>0</v>
      </c>
      <c r="L223" s="153">
        <f t="shared" si="310"/>
        <v>3500</v>
      </c>
    </row>
    <row r="224" spans="1:12">
      <c r="A224" s="148">
        <v>43679</v>
      </c>
      <c r="B224" s="149" t="s">
        <v>317</v>
      </c>
      <c r="C224" s="150" t="s">
        <v>4</v>
      </c>
      <c r="D224" s="151">
        <v>500</v>
      </c>
      <c r="E224" s="152">
        <v>1531.5</v>
      </c>
      <c r="F224" s="152">
        <v>1540</v>
      </c>
      <c r="G224" s="152">
        <v>1550</v>
      </c>
      <c r="H224" s="149">
        <v>0</v>
      </c>
      <c r="I224" s="149">
        <f t="shared" si="309"/>
        <v>4250</v>
      </c>
      <c r="J224" s="149">
        <f>SUM(G224-F224)*D224</f>
        <v>5000</v>
      </c>
      <c r="K224" s="149">
        <v>0</v>
      </c>
      <c r="L224" s="153">
        <f t="shared" ref="L224" si="311">SUM(I224:K224)</f>
        <v>9250</v>
      </c>
    </row>
    <row r="225" spans="1:12">
      <c r="A225" s="148">
        <v>43678</v>
      </c>
      <c r="B225" s="149" t="s">
        <v>25</v>
      </c>
      <c r="C225" s="150" t="s">
        <v>4</v>
      </c>
      <c r="D225" s="151">
        <v>500</v>
      </c>
      <c r="E225" s="152">
        <v>1380</v>
      </c>
      <c r="F225" s="152">
        <v>1365</v>
      </c>
      <c r="G225" s="152">
        <v>0</v>
      </c>
      <c r="H225" s="149">
        <v>0</v>
      </c>
      <c r="I225" s="149">
        <f t="shared" ref="I225" si="312">SUM(F225-E225)*D225</f>
        <v>-7500</v>
      </c>
      <c r="J225" s="149">
        <v>0</v>
      </c>
      <c r="K225" s="149">
        <v>0</v>
      </c>
      <c r="L225" s="153">
        <f t="shared" ref="L225" si="313">SUM(I225:K225)</f>
        <v>-7500</v>
      </c>
    </row>
    <row r="226" spans="1:12">
      <c r="A226" s="169"/>
      <c r="B226" s="169"/>
      <c r="C226" s="169"/>
      <c r="D226" s="169"/>
      <c r="E226" s="169"/>
      <c r="F226" s="169"/>
      <c r="G226" s="169"/>
      <c r="H226" s="170"/>
      <c r="I226" s="171">
        <f>SUM(I202:I225)</f>
        <v>77500</v>
      </c>
      <c r="J226" s="170"/>
      <c r="K226" s="170" t="s">
        <v>282</v>
      </c>
      <c r="L226" s="171">
        <f>SUM(L202:L225)</f>
        <v>92000</v>
      </c>
    </row>
    <row r="227" spans="1:12">
      <c r="A227" s="201">
        <v>43647</v>
      </c>
      <c r="B227" s="172"/>
      <c r="C227" s="172"/>
      <c r="D227" s="172"/>
      <c r="E227" s="172"/>
      <c r="F227" s="172"/>
      <c r="G227" s="152"/>
      <c r="H227" s="149"/>
      <c r="I227" s="149"/>
      <c r="J227" s="149"/>
      <c r="K227" s="149"/>
      <c r="L227" s="153"/>
    </row>
    <row r="228" spans="1:12">
      <c r="A228" s="202" t="s">
        <v>306</v>
      </c>
      <c r="B228" s="203" t="s">
        <v>307</v>
      </c>
      <c r="C228" s="179" t="s">
        <v>308</v>
      </c>
      <c r="D228" s="204" t="s">
        <v>309</v>
      </c>
      <c r="E228" s="204" t="s">
        <v>310</v>
      </c>
      <c r="F228" s="179" t="s">
        <v>297</v>
      </c>
      <c r="G228" s="152"/>
      <c r="H228" s="149"/>
      <c r="I228" s="149"/>
      <c r="J228" s="149"/>
      <c r="K228" s="149"/>
      <c r="L228" s="149"/>
    </row>
    <row r="229" spans="1:12">
      <c r="A229" s="173" t="s">
        <v>311</v>
      </c>
      <c r="B229" s="174">
        <v>6</v>
      </c>
      <c r="C229" s="175">
        <f>SUM(A229-B229)</f>
        <v>22</v>
      </c>
      <c r="D229" s="176">
        <v>6</v>
      </c>
      <c r="E229" s="175">
        <f>SUM(C229-D229)</f>
        <v>16</v>
      </c>
      <c r="F229" s="175">
        <f>E229*100/C229</f>
        <v>72.727272727272734</v>
      </c>
      <c r="G229" s="152"/>
      <c r="H229" s="149"/>
      <c r="I229" s="149"/>
      <c r="J229" s="149"/>
      <c r="K229" s="149"/>
      <c r="L229" s="149"/>
    </row>
    <row r="230" spans="1:12" ht="15.75">
      <c r="A230" s="145"/>
      <c r="B230" s="146"/>
      <c r="C230" s="146"/>
      <c r="D230" s="147"/>
      <c r="E230" s="147"/>
      <c r="F230" s="168">
        <v>43647</v>
      </c>
      <c r="G230" s="143"/>
      <c r="H230" s="143"/>
      <c r="I230" s="144"/>
      <c r="J230" s="144"/>
      <c r="K230" s="144"/>
      <c r="L230" s="144"/>
    </row>
    <row r="232" spans="1:12">
      <c r="A232" s="148">
        <v>43677</v>
      </c>
      <c r="B232" s="149" t="s">
        <v>298</v>
      </c>
      <c r="C232" s="150" t="s">
        <v>4</v>
      </c>
      <c r="D232" s="151">
        <v>500</v>
      </c>
      <c r="E232" s="152">
        <v>2154</v>
      </c>
      <c r="F232" s="152">
        <v>2170</v>
      </c>
      <c r="G232" s="152">
        <v>0</v>
      </c>
      <c r="H232" s="149">
        <v>0</v>
      </c>
      <c r="I232" s="149">
        <f t="shared" ref="I232" si="314">SUM(F232-E232)*D232</f>
        <v>8000</v>
      </c>
      <c r="J232" s="149">
        <v>0</v>
      </c>
      <c r="K232" s="149">
        <v>0</v>
      </c>
      <c r="L232" s="153">
        <f t="shared" ref="L232" si="315">SUM(I232:K232)</f>
        <v>8000</v>
      </c>
    </row>
    <row r="233" spans="1:12">
      <c r="A233" s="148">
        <v>43676</v>
      </c>
      <c r="B233" s="149" t="s">
        <v>298</v>
      </c>
      <c r="C233" s="150" t="s">
        <v>4</v>
      </c>
      <c r="D233" s="151">
        <v>500</v>
      </c>
      <c r="E233" s="152">
        <v>2120</v>
      </c>
      <c r="F233" s="152">
        <v>2140</v>
      </c>
      <c r="G233" s="152">
        <v>0</v>
      </c>
      <c r="H233" s="149">
        <v>0</v>
      </c>
      <c r="I233" s="149">
        <f t="shared" ref="I233" si="316">SUM(F233-E233)*D233</f>
        <v>10000</v>
      </c>
      <c r="J233" s="149">
        <v>0</v>
      </c>
      <c r="K233" s="149">
        <v>0</v>
      </c>
      <c r="L233" s="153">
        <f t="shared" ref="L233" si="317">SUM(I233:K233)</f>
        <v>10000</v>
      </c>
    </row>
    <row r="234" spans="1:12">
      <c r="A234" s="148">
        <v>43675</v>
      </c>
      <c r="B234" s="149" t="s">
        <v>318</v>
      </c>
      <c r="C234" s="150" t="s">
        <v>4</v>
      </c>
      <c r="D234" s="151">
        <v>500</v>
      </c>
      <c r="E234" s="152">
        <v>1420</v>
      </c>
      <c r="F234" s="152">
        <v>1430</v>
      </c>
      <c r="G234" s="152">
        <v>0</v>
      </c>
      <c r="H234" s="149">
        <v>0</v>
      </c>
      <c r="I234" s="149">
        <f t="shared" ref="I234" si="318">SUM(F234-E234)*D234</f>
        <v>5000</v>
      </c>
      <c r="J234" s="149">
        <v>0</v>
      </c>
      <c r="K234" s="149">
        <v>0</v>
      </c>
      <c r="L234" s="153">
        <f t="shared" ref="L234" si="319">SUM(I234:K234)</f>
        <v>5000</v>
      </c>
    </row>
    <row r="235" spans="1:12">
      <c r="A235" s="148">
        <v>43672</v>
      </c>
      <c r="B235" s="149" t="s">
        <v>33</v>
      </c>
      <c r="C235" s="150" t="s">
        <v>4</v>
      </c>
      <c r="D235" s="151">
        <v>500</v>
      </c>
      <c r="E235" s="152">
        <v>1200</v>
      </c>
      <c r="F235" s="152">
        <v>1210</v>
      </c>
      <c r="G235" s="152">
        <v>1219</v>
      </c>
      <c r="H235" s="149">
        <v>0</v>
      </c>
      <c r="I235" s="149">
        <f t="shared" ref="I235" si="320">SUM(F235-E235)*D235</f>
        <v>5000</v>
      </c>
      <c r="J235" s="149">
        <f>SUM(G235-F235)*D235</f>
        <v>4500</v>
      </c>
      <c r="K235" s="149">
        <v>0</v>
      </c>
      <c r="L235" s="153">
        <f t="shared" ref="L235" si="321">SUM(I235:K235)</f>
        <v>9500</v>
      </c>
    </row>
    <row r="236" spans="1:12">
      <c r="A236" s="148">
        <v>43672</v>
      </c>
      <c r="B236" s="149" t="s">
        <v>65</v>
      </c>
      <c r="C236" s="150" t="s">
        <v>4</v>
      </c>
      <c r="D236" s="151">
        <v>500</v>
      </c>
      <c r="E236" s="152">
        <v>1510</v>
      </c>
      <c r="F236" s="152">
        <v>1517</v>
      </c>
      <c r="G236" s="152">
        <v>0</v>
      </c>
      <c r="H236" s="149">
        <v>0</v>
      </c>
      <c r="I236" s="149">
        <f t="shared" ref="I236" si="322">SUM(F236-E236)*D236</f>
        <v>3500</v>
      </c>
      <c r="J236" s="149">
        <v>0</v>
      </c>
      <c r="K236" s="149">
        <v>0</v>
      </c>
      <c r="L236" s="153">
        <f t="shared" ref="L236" si="323">SUM(I236:K236)</f>
        <v>3500</v>
      </c>
    </row>
    <row r="237" spans="1:12">
      <c r="A237" s="148">
        <v>43671</v>
      </c>
      <c r="B237" s="149" t="s">
        <v>22</v>
      </c>
      <c r="C237" s="150" t="s">
        <v>4</v>
      </c>
      <c r="D237" s="151">
        <v>500</v>
      </c>
      <c r="E237" s="152">
        <v>1645</v>
      </c>
      <c r="F237" s="152">
        <v>1635</v>
      </c>
      <c r="G237" s="152">
        <v>1815</v>
      </c>
      <c r="H237" s="149">
        <v>0</v>
      </c>
      <c r="I237" s="149">
        <f t="shared" ref="I237:I239" si="324">SUM(F237-E237)*D237</f>
        <v>-5000</v>
      </c>
      <c r="J237" s="149">
        <v>0</v>
      </c>
      <c r="K237" s="149">
        <v>0</v>
      </c>
      <c r="L237" s="153">
        <f t="shared" ref="L237" si="325">SUM(I237:K237)</f>
        <v>-5000</v>
      </c>
    </row>
    <row r="238" spans="1:12">
      <c r="A238" s="148">
        <v>43671</v>
      </c>
      <c r="B238" s="149" t="s">
        <v>79</v>
      </c>
      <c r="C238" s="150" t="s">
        <v>20</v>
      </c>
      <c r="D238" s="151">
        <v>500</v>
      </c>
      <c r="E238" s="152">
        <v>873</v>
      </c>
      <c r="F238" s="152">
        <v>885</v>
      </c>
      <c r="G238" s="152">
        <v>1815</v>
      </c>
      <c r="H238" s="149">
        <v>0</v>
      </c>
      <c r="I238" s="149">
        <f>SUM(E238-F238)*D238</f>
        <v>-6000</v>
      </c>
      <c r="J238" s="149">
        <v>0</v>
      </c>
      <c r="K238" s="149">
        <v>0</v>
      </c>
      <c r="L238" s="153">
        <f t="shared" ref="L238" si="326">SUM(I238:K238)</f>
        <v>-6000</v>
      </c>
    </row>
    <row r="239" spans="1:12">
      <c r="A239" s="148">
        <v>43670</v>
      </c>
      <c r="B239" s="149" t="s">
        <v>66</v>
      </c>
      <c r="C239" s="150" t="s">
        <v>4</v>
      </c>
      <c r="D239" s="151">
        <v>500</v>
      </c>
      <c r="E239" s="152">
        <v>1795</v>
      </c>
      <c r="F239" s="152">
        <v>1805</v>
      </c>
      <c r="G239" s="152">
        <v>1815</v>
      </c>
      <c r="H239" s="149">
        <v>0</v>
      </c>
      <c r="I239" s="149">
        <f t="shared" si="324"/>
        <v>5000</v>
      </c>
      <c r="J239" s="149">
        <f>SUM(G239-F239)*D239</f>
        <v>5000</v>
      </c>
      <c r="K239" s="149">
        <v>0</v>
      </c>
      <c r="L239" s="153">
        <f t="shared" ref="L239" si="327">SUM(I239:K239)</f>
        <v>10000</v>
      </c>
    </row>
    <row r="240" spans="1:12">
      <c r="A240" s="148">
        <v>43669</v>
      </c>
      <c r="B240" s="149" t="s">
        <v>31</v>
      </c>
      <c r="C240" s="150" t="s">
        <v>20</v>
      </c>
      <c r="D240" s="151">
        <v>500</v>
      </c>
      <c r="E240" s="152">
        <v>1020</v>
      </c>
      <c r="F240" s="152">
        <v>1010</v>
      </c>
      <c r="G240" s="152">
        <v>1000</v>
      </c>
      <c r="H240" s="149">
        <v>1090</v>
      </c>
      <c r="I240" s="149">
        <f>SUM(E240-F240)*D240</f>
        <v>5000</v>
      </c>
      <c r="J240" s="149">
        <f>SUM(F240-G240)*D240</f>
        <v>5000</v>
      </c>
      <c r="K240" s="149">
        <v>0</v>
      </c>
      <c r="L240" s="153">
        <f t="shared" ref="L240" si="328">SUM(I240:K240)</f>
        <v>10000</v>
      </c>
    </row>
    <row r="241" spans="1:12">
      <c r="A241" s="148">
        <v>43668</v>
      </c>
      <c r="B241" s="149" t="s">
        <v>84</v>
      </c>
      <c r="C241" s="150" t="s">
        <v>4</v>
      </c>
      <c r="D241" s="151">
        <v>500</v>
      </c>
      <c r="E241" s="152">
        <v>1522</v>
      </c>
      <c r="F241" s="152">
        <v>1531</v>
      </c>
      <c r="G241" s="152">
        <v>0</v>
      </c>
      <c r="H241" s="149">
        <v>0</v>
      </c>
      <c r="I241" s="149">
        <f t="shared" ref="I241" si="329">SUM(F241-E241)*D241</f>
        <v>4500</v>
      </c>
      <c r="J241" s="149">
        <v>0</v>
      </c>
      <c r="K241" s="149">
        <v>0</v>
      </c>
      <c r="L241" s="153">
        <f t="shared" ref="L241" si="330">SUM(I241:K241)</f>
        <v>4500</v>
      </c>
    </row>
    <row r="242" spans="1:12">
      <c r="A242" s="148">
        <v>43665</v>
      </c>
      <c r="B242" s="149" t="s">
        <v>5</v>
      </c>
      <c r="C242" s="150" t="s">
        <v>4</v>
      </c>
      <c r="D242" s="151">
        <v>500</v>
      </c>
      <c r="E242" s="152">
        <v>940</v>
      </c>
      <c r="F242" s="152">
        <v>947.5</v>
      </c>
      <c r="G242" s="152">
        <v>0</v>
      </c>
      <c r="H242" s="149">
        <v>0</v>
      </c>
      <c r="I242" s="149">
        <f t="shared" ref="I242" si="331">SUM(F242-E242)*D242</f>
        <v>3750</v>
      </c>
      <c r="J242" s="149">
        <v>0</v>
      </c>
      <c r="K242" s="149">
        <v>0</v>
      </c>
      <c r="L242" s="153">
        <f t="shared" ref="L242" si="332">SUM(I242:K242)</f>
        <v>3750</v>
      </c>
    </row>
    <row r="243" spans="1:12">
      <c r="A243" s="148">
        <v>43664</v>
      </c>
      <c r="B243" s="149" t="s">
        <v>87</v>
      </c>
      <c r="C243" s="150" t="s">
        <v>4</v>
      </c>
      <c r="D243" s="151">
        <v>500</v>
      </c>
      <c r="E243" s="152">
        <v>2420</v>
      </c>
      <c r="F243" s="152">
        <v>2420</v>
      </c>
      <c r="G243" s="152">
        <v>0</v>
      </c>
      <c r="H243" s="149">
        <v>0</v>
      </c>
      <c r="I243" s="149">
        <f t="shared" ref="I243" si="333">SUM(F243-E243)*D243</f>
        <v>0</v>
      </c>
      <c r="J243" s="149">
        <v>0</v>
      </c>
      <c r="K243" s="149">
        <v>0</v>
      </c>
      <c r="L243" s="153">
        <f t="shared" ref="L243" si="334">SUM(I243:K243)</f>
        <v>0</v>
      </c>
    </row>
    <row r="244" spans="1:12">
      <c r="A244" s="148">
        <v>43663</v>
      </c>
      <c r="B244" s="149" t="s">
        <v>278</v>
      </c>
      <c r="C244" s="150" t="s">
        <v>4</v>
      </c>
      <c r="D244" s="151">
        <v>500</v>
      </c>
      <c r="E244" s="152">
        <v>1610</v>
      </c>
      <c r="F244" s="152">
        <v>1600</v>
      </c>
      <c r="G244" s="152">
        <v>0</v>
      </c>
      <c r="H244" s="149">
        <v>0</v>
      </c>
      <c r="I244" s="149">
        <f t="shared" ref="I244" si="335">SUM(F244-E244)*D244</f>
        <v>-5000</v>
      </c>
      <c r="J244" s="149">
        <v>0</v>
      </c>
      <c r="K244" s="149">
        <v>0</v>
      </c>
      <c r="L244" s="153">
        <f t="shared" ref="L244" si="336">SUM(I244:K244)</f>
        <v>-5000</v>
      </c>
    </row>
    <row r="245" spans="1:12">
      <c r="A245" s="148">
        <v>43663</v>
      </c>
      <c r="B245" s="149" t="s">
        <v>49</v>
      </c>
      <c r="C245" s="150" t="s">
        <v>4</v>
      </c>
      <c r="D245" s="151">
        <v>1000</v>
      </c>
      <c r="E245" s="152">
        <v>660</v>
      </c>
      <c r="F245" s="152">
        <v>665</v>
      </c>
      <c r="G245" s="152">
        <v>670</v>
      </c>
      <c r="H245" s="149">
        <v>0</v>
      </c>
      <c r="I245" s="149">
        <f t="shared" ref="I245" si="337">SUM(F245-E245)*D245</f>
        <v>5000</v>
      </c>
      <c r="J245" s="149">
        <f>SUM(G245-F245)*D245</f>
        <v>5000</v>
      </c>
      <c r="K245" s="149">
        <v>0</v>
      </c>
      <c r="L245" s="153">
        <f t="shared" ref="L245" si="338">SUM(I245:K245)</f>
        <v>10000</v>
      </c>
    </row>
    <row r="246" spans="1:12">
      <c r="A246" s="148">
        <v>43662</v>
      </c>
      <c r="B246" s="149" t="s">
        <v>65</v>
      </c>
      <c r="C246" s="150" t="s">
        <v>4</v>
      </c>
      <c r="D246" s="151">
        <v>500</v>
      </c>
      <c r="E246" s="152">
        <v>1500</v>
      </c>
      <c r="F246" s="152">
        <v>1506</v>
      </c>
      <c r="G246" s="152">
        <v>0</v>
      </c>
      <c r="H246" s="149">
        <v>0</v>
      </c>
      <c r="I246" s="149">
        <f t="shared" ref="I246" si="339">SUM(F246-E246)*D246</f>
        <v>3000</v>
      </c>
      <c r="J246" s="149">
        <v>0</v>
      </c>
      <c r="K246" s="149">
        <v>0</v>
      </c>
      <c r="L246" s="153">
        <f t="shared" ref="L246" si="340">SUM(I246:K246)</f>
        <v>3000</v>
      </c>
    </row>
    <row r="247" spans="1:12">
      <c r="A247" s="148">
        <v>43658</v>
      </c>
      <c r="B247" s="149" t="s">
        <v>291</v>
      </c>
      <c r="C247" s="150" t="s">
        <v>4</v>
      </c>
      <c r="D247" s="151">
        <v>500</v>
      </c>
      <c r="E247" s="152">
        <v>1295</v>
      </c>
      <c r="F247" s="152">
        <v>1275</v>
      </c>
      <c r="G247" s="152">
        <v>875</v>
      </c>
      <c r="H247" s="149">
        <v>0</v>
      </c>
      <c r="I247" s="149">
        <f t="shared" ref="I247:I250" si="341">SUM(F247-E247)*D247</f>
        <v>-10000</v>
      </c>
      <c r="J247" s="149">
        <v>0</v>
      </c>
      <c r="K247" s="149">
        <v>0</v>
      </c>
      <c r="L247" s="153">
        <f t="shared" ref="L247" si="342">SUM(I247:K247)</f>
        <v>-10000</v>
      </c>
    </row>
    <row r="248" spans="1:12">
      <c r="A248" s="148">
        <v>43657</v>
      </c>
      <c r="B248" s="149" t="s">
        <v>79</v>
      </c>
      <c r="C248" s="150" t="s">
        <v>20</v>
      </c>
      <c r="D248" s="151">
        <v>500</v>
      </c>
      <c r="E248" s="152">
        <v>895</v>
      </c>
      <c r="F248" s="152">
        <v>885</v>
      </c>
      <c r="G248" s="152">
        <v>875</v>
      </c>
      <c r="H248" s="149">
        <v>0</v>
      </c>
      <c r="I248" s="149">
        <f>SUM(E248-F248)*D248</f>
        <v>5000</v>
      </c>
      <c r="J248" s="149">
        <f>SUM(F248-G248)*D248</f>
        <v>5000</v>
      </c>
      <c r="K248" s="149">
        <v>0</v>
      </c>
      <c r="L248" s="153">
        <f t="shared" ref="L248" si="343">SUM(I248:K248)</f>
        <v>10000</v>
      </c>
    </row>
    <row r="249" spans="1:12">
      <c r="A249" s="148">
        <v>43656</v>
      </c>
      <c r="B249" s="149" t="s">
        <v>65</v>
      </c>
      <c r="C249" s="150" t="s">
        <v>4</v>
      </c>
      <c r="D249" s="151">
        <v>500</v>
      </c>
      <c r="E249" s="152">
        <v>1480</v>
      </c>
      <c r="F249" s="152">
        <v>1490</v>
      </c>
      <c r="G249" s="152">
        <v>0</v>
      </c>
      <c r="H249" s="149">
        <v>0</v>
      </c>
      <c r="I249" s="149">
        <f t="shared" si="341"/>
        <v>5000</v>
      </c>
      <c r="J249" s="149">
        <v>0</v>
      </c>
      <c r="K249" s="149">
        <v>0</v>
      </c>
      <c r="L249" s="153">
        <f t="shared" ref="L249:L250" si="344">SUM(I249:K249)</f>
        <v>5000</v>
      </c>
    </row>
    <row r="250" spans="1:12">
      <c r="A250" s="148">
        <v>43655</v>
      </c>
      <c r="B250" s="149" t="s">
        <v>31</v>
      </c>
      <c r="C250" s="150" t="s">
        <v>4</v>
      </c>
      <c r="D250" s="151">
        <v>500</v>
      </c>
      <c r="E250" s="152">
        <v>1055</v>
      </c>
      <c r="F250" s="152">
        <v>1040</v>
      </c>
      <c r="G250" s="152">
        <v>0</v>
      </c>
      <c r="H250" s="149">
        <v>0</v>
      </c>
      <c r="I250" s="149">
        <f t="shared" si="341"/>
        <v>-7500</v>
      </c>
      <c r="J250" s="149">
        <v>0</v>
      </c>
      <c r="K250" s="149">
        <v>0</v>
      </c>
      <c r="L250" s="153">
        <f t="shared" si="344"/>
        <v>-7500</v>
      </c>
    </row>
    <row r="251" spans="1:12">
      <c r="A251" s="148">
        <v>43654</v>
      </c>
      <c r="B251" s="149" t="s">
        <v>68</v>
      </c>
      <c r="C251" s="150" t="s">
        <v>20</v>
      </c>
      <c r="D251" s="151">
        <v>500</v>
      </c>
      <c r="E251" s="152">
        <v>905</v>
      </c>
      <c r="F251" s="152">
        <v>898</v>
      </c>
      <c r="G251" s="152">
        <v>0</v>
      </c>
      <c r="H251" s="149">
        <v>0</v>
      </c>
      <c r="I251" s="149">
        <f>SUM(E251-F251)*D251</f>
        <v>3500</v>
      </c>
      <c r="J251" s="149">
        <v>0</v>
      </c>
      <c r="K251" s="149">
        <v>0</v>
      </c>
      <c r="L251" s="153">
        <f t="shared" ref="L251" si="345">SUM(I251:K251)</f>
        <v>3500</v>
      </c>
    </row>
    <row r="252" spans="1:12">
      <c r="A252" s="148">
        <v>43654</v>
      </c>
      <c r="B252" s="149" t="s">
        <v>22</v>
      </c>
      <c r="C252" s="150" t="s">
        <v>20</v>
      </c>
      <c r="D252" s="151">
        <v>500</v>
      </c>
      <c r="E252" s="152">
        <v>1585</v>
      </c>
      <c r="F252" s="152">
        <v>1570</v>
      </c>
      <c r="G252" s="152">
        <v>0</v>
      </c>
      <c r="H252" s="149">
        <v>0</v>
      </c>
      <c r="I252" s="149">
        <f>SUM(E252-F252)*D252</f>
        <v>7500</v>
      </c>
      <c r="J252" s="149">
        <v>0</v>
      </c>
      <c r="K252" s="149">
        <v>0</v>
      </c>
      <c r="L252" s="153">
        <f t="shared" ref="L252" si="346">SUM(I252:K252)</f>
        <v>7500</v>
      </c>
    </row>
    <row r="253" spans="1:12">
      <c r="A253" s="148">
        <v>43651</v>
      </c>
      <c r="B253" s="149" t="s">
        <v>317</v>
      </c>
      <c r="C253" s="150" t="s">
        <v>4</v>
      </c>
      <c r="D253" s="151">
        <v>500</v>
      </c>
      <c r="E253" s="152">
        <v>1371</v>
      </c>
      <c r="F253" s="152">
        <v>1357</v>
      </c>
      <c r="G253" s="152">
        <v>0</v>
      </c>
      <c r="H253" s="149">
        <v>0</v>
      </c>
      <c r="I253" s="149">
        <f t="shared" ref="I253:I254" si="347">SUM(F253-E253)*D253</f>
        <v>-7000</v>
      </c>
      <c r="J253" s="149">
        <v>0</v>
      </c>
      <c r="K253" s="149">
        <v>0</v>
      </c>
      <c r="L253" s="153">
        <f t="shared" ref="L253" si="348">SUM(I253:K253)</f>
        <v>-7000</v>
      </c>
    </row>
    <row r="254" spans="1:12">
      <c r="A254" s="148">
        <v>43650</v>
      </c>
      <c r="B254" s="149" t="s">
        <v>37</v>
      </c>
      <c r="C254" s="150" t="s">
        <v>4</v>
      </c>
      <c r="D254" s="151">
        <v>500</v>
      </c>
      <c r="E254" s="152">
        <v>1591</v>
      </c>
      <c r="F254" s="152">
        <v>1601</v>
      </c>
      <c r="G254" s="152">
        <v>1620</v>
      </c>
      <c r="H254" s="149">
        <v>1628</v>
      </c>
      <c r="I254" s="149">
        <f t="shared" si="347"/>
        <v>5000</v>
      </c>
      <c r="J254" s="149">
        <f>SUM(G254-F254)*D254</f>
        <v>9500</v>
      </c>
      <c r="K254" s="149">
        <v>0</v>
      </c>
      <c r="L254" s="153">
        <f t="shared" ref="L254" si="349">SUM(I254:K254)</f>
        <v>14500</v>
      </c>
    </row>
    <row r="255" spans="1:12">
      <c r="A255" s="148">
        <v>43649</v>
      </c>
      <c r="B255" s="149" t="s">
        <v>58</v>
      </c>
      <c r="C255" s="150" t="s">
        <v>4</v>
      </c>
      <c r="D255" s="151">
        <v>500</v>
      </c>
      <c r="E255" s="152">
        <v>1460</v>
      </c>
      <c r="F255" s="152">
        <v>1475</v>
      </c>
      <c r="G255" s="152">
        <v>0</v>
      </c>
      <c r="H255" s="149">
        <v>0</v>
      </c>
      <c r="I255" s="149">
        <f t="shared" ref="I255" si="350">SUM(F255-E255)*D255</f>
        <v>7500</v>
      </c>
      <c r="J255" s="149">
        <v>0</v>
      </c>
      <c r="K255" s="149">
        <v>0</v>
      </c>
      <c r="L255" s="153">
        <f t="shared" ref="L255" si="351">SUM(I255:K255)</f>
        <v>7500</v>
      </c>
    </row>
    <row r="256" spans="1:12">
      <c r="A256" s="148">
        <v>43647</v>
      </c>
      <c r="B256" s="149" t="s">
        <v>95</v>
      </c>
      <c r="C256" s="150" t="s">
        <v>4</v>
      </c>
      <c r="D256" s="151">
        <v>250</v>
      </c>
      <c r="E256" s="152">
        <v>2228</v>
      </c>
      <c r="F256" s="152">
        <v>2250</v>
      </c>
      <c r="G256" s="152">
        <v>0</v>
      </c>
      <c r="H256" s="149">
        <v>0</v>
      </c>
      <c r="I256" s="149">
        <f t="shared" ref="I256" si="352">SUM(F256-E256)*D256</f>
        <v>5500</v>
      </c>
      <c r="J256" s="149">
        <v>0</v>
      </c>
      <c r="K256" s="149">
        <v>0</v>
      </c>
      <c r="L256" s="153">
        <f t="shared" ref="L256" si="353">SUM(I256:K256)</f>
        <v>5500</v>
      </c>
    </row>
    <row r="257" spans="1:12">
      <c r="A257" s="148">
        <v>43647</v>
      </c>
      <c r="B257" s="149" t="s">
        <v>22</v>
      </c>
      <c r="C257" s="150" t="s">
        <v>4</v>
      </c>
      <c r="D257" s="151">
        <v>500</v>
      </c>
      <c r="E257" s="152">
        <v>1615</v>
      </c>
      <c r="F257" s="152">
        <v>1615</v>
      </c>
      <c r="G257" s="152">
        <v>0</v>
      </c>
      <c r="H257" s="149">
        <v>0</v>
      </c>
      <c r="I257" s="149">
        <f t="shared" ref="I257" si="354">SUM(F257-E257)*D257</f>
        <v>0</v>
      </c>
      <c r="J257" s="149">
        <v>0</v>
      </c>
      <c r="K257" s="149">
        <v>0</v>
      </c>
      <c r="L257" s="153">
        <f t="shared" ref="L257" si="355">SUM(I257:K257)</f>
        <v>0</v>
      </c>
    </row>
    <row r="259" spans="1:12">
      <c r="A259" s="169"/>
      <c r="B259" s="169"/>
      <c r="C259" s="169"/>
      <c r="D259" s="169"/>
      <c r="E259" s="169"/>
      <c r="F259" s="169"/>
      <c r="G259" s="169"/>
      <c r="H259" s="170" t="s">
        <v>326</v>
      </c>
      <c r="I259" s="171">
        <f>SUM(I232:I257)</f>
        <v>56250</v>
      </c>
      <c r="J259" s="170"/>
      <c r="K259" s="170" t="s">
        <v>282</v>
      </c>
      <c r="L259" s="171">
        <f>SUM(L232:L257)</f>
        <v>90250</v>
      </c>
    </row>
    <row r="260" spans="1:12">
      <c r="A260" s="201">
        <v>43617</v>
      </c>
      <c r="B260" s="172"/>
      <c r="C260" s="172"/>
      <c r="D260" s="172"/>
      <c r="E260" s="172"/>
      <c r="F260" s="172"/>
      <c r="G260" s="152"/>
      <c r="H260" s="149"/>
      <c r="I260" s="149"/>
      <c r="J260" s="149"/>
      <c r="K260" s="149"/>
      <c r="L260" s="153"/>
    </row>
    <row r="261" spans="1:12">
      <c r="A261" s="202" t="s">
        <v>306</v>
      </c>
      <c r="B261" s="203" t="s">
        <v>307</v>
      </c>
      <c r="C261" s="179" t="s">
        <v>308</v>
      </c>
      <c r="D261" s="204" t="s">
        <v>309</v>
      </c>
      <c r="E261" s="204" t="s">
        <v>310</v>
      </c>
      <c r="F261" s="179" t="s">
        <v>297</v>
      </c>
      <c r="G261" s="152"/>
      <c r="H261" s="149"/>
      <c r="I261" s="149"/>
      <c r="J261" s="149"/>
      <c r="K261" s="149"/>
      <c r="L261" s="149"/>
    </row>
    <row r="262" spans="1:12">
      <c r="A262" s="173" t="s">
        <v>311</v>
      </c>
      <c r="B262" s="174">
        <v>6</v>
      </c>
      <c r="C262" s="175">
        <f>SUM(A262-B262)</f>
        <v>22</v>
      </c>
      <c r="D262" s="176">
        <v>6</v>
      </c>
      <c r="E262" s="175">
        <f>SUM(C262-D262)</f>
        <v>16</v>
      </c>
      <c r="F262" s="175">
        <f>E262*100/C262</f>
        <v>72.727272727272734</v>
      </c>
      <c r="G262" s="152"/>
      <c r="H262" s="149"/>
      <c r="I262" s="149"/>
      <c r="J262" s="149"/>
      <c r="K262" s="149"/>
      <c r="L262" s="149"/>
    </row>
    <row r="263" spans="1:12" ht="15.75">
      <c r="A263" s="145"/>
      <c r="B263" s="146"/>
      <c r="C263" s="146"/>
      <c r="D263" s="147"/>
      <c r="E263" s="147"/>
      <c r="F263" s="168">
        <v>43617</v>
      </c>
      <c r="G263" s="143"/>
      <c r="H263" s="143"/>
      <c r="I263" s="144"/>
      <c r="J263" s="144"/>
      <c r="K263" s="144"/>
      <c r="L263" s="144"/>
    </row>
    <row r="264" spans="1:12">
      <c r="A264" s="148">
        <v>43644</v>
      </c>
      <c r="B264" s="149" t="s">
        <v>89</v>
      </c>
      <c r="C264" s="150" t="s">
        <v>4</v>
      </c>
      <c r="D264" s="151">
        <v>1000</v>
      </c>
      <c r="E264" s="152">
        <v>1570</v>
      </c>
      <c r="F264" s="152">
        <v>1555</v>
      </c>
      <c r="G264" s="152">
        <v>0</v>
      </c>
      <c r="H264" s="149">
        <v>0</v>
      </c>
      <c r="I264" s="149">
        <f t="shared" ref="I264:I269" si="356">SUM(F264-E264)*D264</f>
        <v>-15000</v>
      </c>
      <c r="J264" s="149">
        <v>0</v>
      </c>
      <c r="K264" s="149">
        <v>0</v>
      </c>
      <c r="L264" s="153">
        <f t="shared" ref="L264" si="357">SUM(I264:K264)</f>
        <v>-15000</v>
      </c>
    </row>
    <row r="265" spans="1:12">
      <c r="A265" s="148">
        <v>43643</v>
      </c>
      <c r="B265" s="149" t="s">
        <v>87</v>
      </c>
      <c r="C265" s="150" t="s">
        <v>4</v>
      </c>
      <c r="D265" s="151">
        <v>500</v>
      </c>
      <c r="E265" s="152">
        <v>2458</v>
      </c>
      <c r="F265" s="152">
        <v>2480</v>
      </c>
      <c r="G265" s="152">
        <v>0</v>
      </c>
      <c r="H265" s="149">
        <v>0</v>
      </c>
      <c r="I265" s="149">
        <f t="shared" si="356"/>
        <v>11000</v>
      </c>
      <c r="J265" s="149">
        <v>0</v>
      </c>
      <c r="K265" s="149">
        <v>0</v>
      </c>
      <c r="L265" s="153">
        <f t="shared" ref="L265" si="358">SUM(I265:K265)</f>
        <v>11000</v>
      </c>
    </row>
    <row r="266" spans="1:12">
      <c r="A266" s="148">
        <v>43642</v>
      </c>
      <c r="B266" s="149" t="s">
        <v>278</v>
      </c>
      <c r="C266" s="150" t="s">
        <v>4</v>
      </c>
      <c r="D266" s="151">
        <v>1000</v>
      </c>
      <c r="E266" s="152">
        <v>1572</v>
      </c>
      <c r="F266" s="152">
        <v>1585</v>
      </c>
      <c r="G266" s="152">
        <v>0</v>
      </c>
      <c r="H266" s="149">
        <v>0</v>
      </c>
      <c r="I266" s="149">
        <f t="shared" si="356"/>
        <v>13000</v>
      </c>
      <c r="J266" s="149">
        <v>0</v>
      </c>
      <c r="K266" s="149">
        <v>0</v>
      </c>
      <c r="L266" s="153">
        <f t="shared" ref="L266" si="359">SUM(I266:K266)</f>
        <v>13000</v>
      </c>
    </row>
    <row r="267" spans="1:12">
      <c r="A267" s="148">
        <v>43641</v>
      </c>
      <c r="B267" s="149" t="s">
        <v>65</v>
      </c>
      <c r="C267" s="150" t="s">
        <v>4</v>
      </c>
      <c r="D267" s="151">
        <v>1000</v>
      </c>
      <c r="E267" s="152">
        <v>1483</v>
      </c>
      <c r="F267" s="152">
        <v>1491</v>
      </c>
      <c r="G267" s="152">
        <v>0</v>
      </c>
      <c r="H267" s="149">
        <v>0</v>
      </c>
      <c r="I267" s="149">
        <f t="shared" si="356"/>
        <v>8000</v>
      </c>
      <c r="J267" s="149">
        <v>0</v>
      </c>
      <c r="K267" s="149">
        <v>0</v>
      </c>
      <c r="L267" s="153">
        <f t="shared" ref="L267" si="360">SUM(I267:K267)</f>
        <v>8000</v>
      </c>
    </row>
    <row r="268" spans="1:12">
      <c r="A268" s="148">
        <v>43641</v>
      </c>
      <c r="B268" s="149" t="s">
        <v>31</v>
      </c>
      <c r="C268" s="150" t="s">
        <v>4</v>
      </c>
      <c r="D268" s="151">
        <v>1000</v>
      </c>
      <c r="E268" s="152">
        <v>1120</v>
      </c>
      <c r="F268" s="152">
        <v>1120</v>
      </c>
      <c r="G268" s="152">
        <v>0</v>
      </c>
      <c r="H268" s="149">
        <v>0</v>
      </c>
      <c r="I268" s="149">
        <f t="shared" si="356"/>
        <v>0</v>
      </c>
      <c r="J268" s="149">
        <v>0</v>
      </c>
      <c r="K268" s="149">
        <v>0</v>
      </c>
      <c r="L268" s="153">
        <f t="shared" ref="L268" si="361">SUM(I268:K268)</f>
        <v>0</v>
      </c>
    </row>
    <row r="269" spans="1:12">
      <c r="A269" s="148">
        <v>43640</v>
      </c>
      <c r="B269" s="149" t="s">
        <v>31</v>
      </c>
      <c r="C269" s="150" t="s">
        <v>4</v>
      </c>
      <c r="D269" s="151">
        <v>1000</v>
      </c>
      <c r="E269" s="152">
        <v>1107</v>
      </c>
      <c r="F269" s="152">
        <v>1117</v>
      </c>
      <c r="G269" s="152">
        <v>0</v>
      </c>
      <c r="H269" s="149">
        <v>0</v>
      </c>
      <c r="I269" s="149">
        <f t="shared" si="356"/>
        <v>10000</v>
      </c>
      <c r="J269" s="149">
        <v>0</v>
      </c>
      <c r="K269" s="149">
        <v>0</v>
      </c>
      <c r="L269" s="153">
        <f t="shared" ref="L269" si="362">SUM(I269:K269)</f>
        <v>10000</v>
      </c>
    </row>
    <row r="270" spans="1:12">
      <c r="A270" s="148">
        <v>43637</v>
      </c>
      <c r="B270" s="149" t="s">
        <v>33</v>
      </c>
      <c r="C270" s="150" t="s">
        <v>20</v>
      </c>
      <c r="D270" s="151">
        <v>1000</v>
      </c>
      <c r="E270" s="152">
        <v>1268</v>
      </c>
      <c r="F270" s="152">
        <v>1259</v>
      </c>
      <c r="G270" s="152">
        <v>0</v>
      </c>
      <c r="H270" s="149">
        <v>0</v>
      </c>
      <c r="I270" s="149">
        <f>SUM(E270-F270)*D270</f>
        <v>9000</v>
      </c>
      <c r="J270" s="149">
        <v>0</v>
      </c>
      <c r="K270" s="149">
        <v>0</v>
      </c>
      <c r="L270" s="153">
        <f t="shared" ref="L270" si="363">SUM(I270:K270)</f>
        <v>9000</v>
      </c>
    </row>
    <row r="271" spans="1:12">
      <c r="A271" s="148">
        <v>43637</v>
      </c>
      <c r="B271" s="149" t="s">
        <v>178</v>
      </c>
      <c r="C271" s="150" t="s">
        <v>4</v>
      </c>
      <c r="D271" s="151">
        <v>1000</v>
      </c>
      <c r="E271" s="152">
        <v>920</v>
      </c>
      <c r="F271" s="152">
        <v>920</v>
      </c>
      <c r="G271" s="152">
        <v>0</v>
      </c>
      <c r="H271" s="149">
        <v>0</v>
      </c>
      <c r="I271" s="149">
        <f t="shared" ref="I271:I278" si="364">SUM(F271-E271)*D271</f>
        <v>0</v>
      </c>
      <c r="J271" s="149">
        <v>0</v>
      </c>
      <c r="K271" s="149">
        <v>0</v>
      </c>
      <c r="L271" s="153">
        <f t="shared" ref="L271" si="365">SUM(I271:K271)</f>
        <v>0</v>
      </c>
    </row>
    <row r="272" spans="1:12">
      <c r="A272" s="148">
        <v>43637</v>
      </c>
      <c r="B272" s="149" t="s">
        <v>318</v>
      </c>
      <c r="C272" s="150" t="s">
        <v>4</v>
      </c>
      <c r="D272" s="151">
        <v>1000</v>
      </c>
      <c r="E272" s="152">
        <v>1360</v>
      </c>
      <c r="F272" s="152">
        <v>1370</v>
      </c>
      <c r="G272" s="152">
        <v>0</v>
      </c>
      <c r="H272" s="149">
        <v>0</v>
      </c>
      <c r="I272" s="149">
        <f t="shared" si="364"/>
        <v>10000</v>
      </c>
      <c r="J272" s="149">
        <v>0</v>
      </c>
      <c r="K272" s="149">
        <v>0</v>
      </c>
      <c r="L272" s="153">
        <f t="shared" ref="L272" si="366">SUM(I272:K272)</f>
        <v>10000</v>
      </c>
    </row>
    <row r="273" spans="1:12">
      <c r="A273" s="148">
        <v>43636</v>
      </c>
      <c r="B273" s="149" t="s">
        <v>36</v>
      </c>
      <c r="C273" s="150" t="s">
        <v>4</v>
      </c>
      <c r="D273" s="151">
        <v>500</v>
      </c>
      <c r="E273" s="152">
        <v>2200</v>
      </c>
      <c r="F273" s="152">
        <v>2200</v>
      </c>
      <c r="G273" s="152">
        <v>0</v>
      </c>
      <c r="H273" s="149">
        <v>0</v>
      </c>
      <c r="I273" s="149">
        <f t="shared" si="364"/>
        <v>0</v>
      </c>
      <c r="J273" s="149">
        <v>0</v>
      </c>
      <c r="K273" s="149">
        <v>0</v>
      </c>
      <c r="L273" s="153">
        <f t="shared" ref="L273:L275" si="367">SUM(I273:K273)</f>
        <v>0</v>
      </c>
    </row>
    <row r="274" spans="1:12">
      <c r="A274" s="148">
        <v>43636</v>
      </c>
      <c r="B274" s="149" t="s">
        <v>31</v>
      </c>
      <c r="C274" s="150" t="s">
        <v>4</v>
      </c>
      <c r="D274" s="151">
        <v>1000</v>
      </c>
      <c r="E274" s="152">
        <v>1080</v>
      </c>
      <c r="F274" s="152">
        <v>1080</v>
      </c>
      <c r="G274" s="152">
        <v>0</v>
      </c>
      <c r="H274" s="149">
        <v>0</v>
      </c>
      <c r="I274" s="149">
        <f t="shared" si="364"/>
        <v>0</v>
      </c>
      <c r="J274" s="149">
        <v>0</v>
      </c>
      <c r="K274" s="149">
        <v>0</v>
      </c>
      <c r="L274" s="153">
        <f t="shared" ref="L274" si="368">SUM(I274:K274)</f>
        <v>0</v>
      </c>
    </row>
    <row r="275" spans="1:12">
      <c r="A275" s="148">
        <v>43636</v>
      </c>
      <c r="B275" s="149" t="s">
        <v>324</v>
      </c>
      <c r="C275" s="150" t="s">
        <v>4</v>
      </c>
      <c r="D275" s="151">
        <v>2000</v>
      </c>
      <c r="E275" s="152">
        <v>616</v>
      </c>
      <c r="F275" s="152">
        <v>622</v>
      </c>
      <c r="G275" s="152">
        <v>625</v>
      </c>
      <c r="H275" s="149">
        <v>0</v>
      </c>
      <c r="I275" s="149">
        <f t="shared" si="364"/>
        <v>12000</v>
      </c>
      <c r="J275" s="149">
        <f>SUM(G275-F275)*D275</f>
        <v>6000</v>
      </c>
      <c r="K275" s="149">
        <v>0</v>
      </c>
      <c r="L275" s="153">
        <f t="shared" si="367"/>
        <v>18000</v>
      </c>
    </row>
    <row r="276" spans="1:12">
      <c r="A276" s="148">
        <v>43635</v>
      </c>
      <c r="B276" s="149" t="s">
        <v>323</v>
      </c>
      <c r="C276" s="150" t="s">
        <v>4</v>
      </c>
      <c r="D276" s="151">
        <v>2000</v>
      </c>
      <c r="E276" s="152">
        <v>608</v>
      </c>
      <c r="F276" s="152">
        <v>613</v>
      </c>
      <c r="G276" s="152">
        <v>0</v>
      </c>
      <c r="H276" s="149">
        <v>0</v>
      </c>
      <c r="I276" s="149">
        <f t="shared" si="364"/>
        <v>10000</v>
      </c>
      <c r="J276" s="149">
        <v>0</v>
      </c>
      <c r="K276" s="149">
        <v>0</v>
      </c>
      <c r="L276" s="153">
        <f t="shared" ref="L276" si="369">SUM(I276:K276)</f>
        <v>10000</v>
      </c>
    </row>
    <row r="277" spans="1:12">
      <c r="A277" s="148">
        <v>43634</v>
      </c>
      <c r="B277" s="149" t="s">
        <v>31</v>
      </c>
      <c r="C277" s="150" t="s">
        <v>4</v>
      </c>
      <c r="D277" s="151">
        <v>1000</v>
      </c>
      <c r="E277" s="152">
        <v>1055</v>
      </c>
      <c r="F277" s="152">
        <v>1065</v>
      </c>
      <c r="G277" s="152">
        <v>0</v>
      </c>
      <c r="H277" s="149">
        <v>0</v>
      </c>
      <c r="I277" s="149">
        <f t="shared" si="364"/>
        <v>10000</v>
      </c>
      <c r="J277" s="149">
        <v>0</v>
      </c>
      <c r="K277" s="149">
        <v>0</v>
      </c>
      <c r="L277" s="153">
        <f t="shared" ref="L277" si="370">SUM(I277:K277)</f>
        <v>10000</v>
      </c>
    </row>
    <row r="278" spans="1:12">
      <c r="A278" s="148">
        <v>43630</v>
      </c>
      <c r="B278" s="149" t="s">
        <v>320</v>
      </c>
      <c r="C278" s="150" t="s">
        <v>4</v>
      </c>
      <c r="D278" s="151">
        <v>1000</v>
      </c>
      <c r="E278" s="152">
        <v>1155</v>
      </c>
      <c r="F278" s="152">
        <v>1165</v>
      </c>
      <c r="G278" s="152">
        <v>1175</v>
      </c>
      <c r="H278" s="149">
        <v>0</v>
      </c>
      <c r="I278" s="149">
        <f t="shared" si="364"/>
        <v>10000</v>
      </c>
      <c r="J278" s="149">
        <f>SUM(G278-F278)*D278</f>
        <v>10000</v>
      </c>
      <c r="K278" s="149">
        <v>0</v>
      </c>
      <c r="L278" s="153">
        <f t="shared" ref="L278" si="371">SUM(I278:K278)</f>
        <v>20000</v>
      </c>
    </row>
    <row r="279" spans="1:12">
      <c r="A279" s="148">
        <v>43629</v>
      </c>
      <c r="B279" s="149" t="s">
        <v>33</v>
      </c>
      <c r="C279" s="150" t="s">
        <v>20</v>
      </c>
      <c r="D279" s="151">
        <v>1000</v>
      </c>
      <c r="E279" s="152">
        <v>1310</v>
      </c>
      <c r="F279" s="152">
        <v>1300.5</v>
      </c>
      <c r="G279" s="152">
        <v>0</v>
      </c>
      <c r="H279" s="149">
        <v>0</v>
      </c>
      <c r="I279" s="149">
        <f>SUM(E279-F279)*D279</f>
        <v>9500</v>
      </c>
      <c r="J279" s="149">
        <v>0</v>
      </c>
      <c r="K279" s="149">
        <v>0</v>
      </c>
      <c r="L279" s="153">
        <f t="shared" ref="L279" si="372">SUM(I279:K279)</f>
        <v>9500</v>
      </c>
    </row>
    <row r="280" spans="1:12">
      <c r="A280" s="148">
        <v>43628</v>
      </c>
      <c r="B280" s="149" t="s">
        <v>96</v>
      </c>
      <c r="C280" s="150" t="s">
        <v>4</v>
      </c>
      <c r="D280" s="151">
        <v>5000</v>
      </c>
      <c r="E280" s="152">
        <v>64</v>
      </c>
      <c r="F280" s="152">
        <v>64</v>
      </c>
      <c r="G280" s="152">
        <v>0</v>
      </c>
      <c r="H280" s="149">
        <v>0</v>
      </c>
      <c r="I280" s="149">
        <f t="shared" ref="I280" si="373">SUM(F280-E280)*D280</f>
        <v>0</v>
      </c>
      <c r="J280" s="149">
        <v>0</v>
      </c>
      <c r="K280" s="149">
        <v>0</v>
      </c>
      <c r="L280" s="153">
        <f t="shared" ref="L280" si="374">SUM(I280:K280)</f>
        <v>0</v>
      </c>
    </row>
    <row r="281" spans="1:12">
      <c r="A281" s="148">
        <v>43627</v>
      </c>
      <c r="B281" s="149" t="s">
        <v>319</v>
      </c>
      <c r="C281" s="150" t="s">
        <v>4</v>
      </c>
      <c r="D281" s="151">
        <v>1000</v>
      </c>
      <c r="E281" s="152">
        <v>1304</v>
      </c>
      <c r="F281" s="152">
        <v>1290</v>
      </c>
      <c r="G281" s="152">
        <v>0</v>
      </c>
      <c r="H281" s="149">
        <v>0</v>
      </c>
      <c r="I281" s="149">
        <f t="shared" ref="I281" si="375">SUM(F281-E281)*D281</f>
        <v>-14000</v>
      </c>
      <c r="J281" s="149">
        <v>0</v>
      </c>
      <c r="K281" s="149">
        <v>0</v>
      </c>
      <c r="L281" s="153">
        <f t="shared" ref="L281" si="376">SUM(I281:K281)</f>
        <v>-14000</v>
      </c>
    </row>
    <row r="282" spans="1:12">
      <c r="A282" s="148">
        <v>43627</v>
      </c>
      <c r="B282" s="149" t="s">
        <v>25</v>
      </c>
      <c r="C282" s="150" t="s">
        <v>4</v>
      </c>
      <c r="D282" s="151">
        <v>1000</v>
      </c>
      <c r="E282" s="152">
        <v>1400</v>
      </c>
      <c r="F282" s="152">
        <v>1385</v>
      </c>
      <c r="G282" s="152">
        <v>0</v>
      </c>
      <c r="H282" s="149">
        <v>0</v>
      </c>
      <c r="I282" s="149">
        <f t="shared" ref="I282" si="377">SUM(F282-E282)*D282</f>
        <v>-15000</v>
      </c>
      <c r="J282" s="149">
        <v>0</v>
      </c>
      <c r="K282" s="149">
        <v>0</v>
      </c>
      <c r="L282" s="153">
        <f t="shared" ref="L282" si="378">SUM(I282:K282)</f>
        <v>-15000</v>
      </c>
    </row>
    <row r="283" spans="1:12">
      <c r="A283" s="148">
        <v>43626</v>
      </c>
      <c r="B283" s="149" t="s">
        <v>25</v>
      </c>
      <c r="C283" s="150" t="s">
        <v>4</v>
      </c>
      <c r="D283" s="151">
        <v>1000</v>
      </c>
      <c r="E283" s="152">
        <v>1380</v>
      </c>
      <c r="F283" s="152">
        <v>1380</v>
      </c>
      <c r="G283" s="152">
        <v>0</v>
      </c>
      <c r="H283" s="149">
        <v>0</v>
      </c>
      <c r="I283" s="149">
        <f t="shared" ref="I283" si="379">SUM(F283-E283)*D283</f>
        <v>0</v>
      </c>
      <c r="J283" s="149">
        <v>0</v>
      </c>
      <c r="K283" s="149">
        <v>0</v>
      </c>
      <c r="L283" s="153">
        <f t="shared" ref="L283" si="380">SUM(I283:K283)</f>
        <v>0</v>
      </c>
    </row>
    <row r="284" spans="1:12">
      <c r="A284" s="148">
        <v>43626</v>
      </c>
      <c r="B284" s="149" t="s">
        <v>140</v>
      </c>
      <c r="C284" s="150" t="s">
        <v>4</v>
      </c>
      <c r="D284" s="151">
        <v>1000</v>
      </c>
      <c r="E284" s="152">
        <v>1274</v>
      </c>
      <c r="F284" s="152">
        <v>1283</v>
      </c>
      <c r="G284" s="152">
        <v>0</v>
      </c>
      <c r="H284" s="149">
        <v>0</v>
      </c>
      <c r="I284" s="149">
        <f t="shared" ref="I284" si="381">SUM(F284-E284)*D284</f>
        <v>9000</v>
      </c>
      <c r="J284" s="149">
        <v>0</v>
      </c>
      <c r="K284" s="149">
        <v>0</v>
      </c>
      <c r="L284" s="153">
        <f t="shared" ref="L284" si="382">SUM(I284:K284)</f>
        <v>9000</v>
      </c>
    </row>
    <row r="285" spans="1:12">
      <c r="A285" s="148">
        <v>43623</v>
      </c>
      <c r="B285" s="149" t="s">
        <v>25</v>
      </c>
      <c r="C285" s="150" t="s">
        <v>4</v>
      </c>
      <c r="D285" s="151">
        <v>1000</v>
      </c>
      <c r="E285" s="152">
        <v>1375</v>
      </c>
      <c r="F285" s="152">
        <v>1385</v>
      </c>
      <c r="G285" s="152">
        <v>1395</v>
      </c>
      <c r="H285" s="149">
        <v>0</v>
      </c>
      <c r="I285" s="149">
        <f t="shared" ref="I285" si="383">SUM(F285-E285)*D285</f>
        <v>10000</v>
      </c>
      <c r="J285" s="149">
        <f>SUM(G285-F285)*D285</f>
        <v>10000</v>
      </c>
      <c r="K285" s="149">
        <v>0</v>
      </c>
      <c r="L285" s="153">
        <f t="shared" ref="L285" si="384">SUM(I285:K285)</f>
        <v>20000</v>
      </c>
    </row>
    <row r="286" spans="1:12">
      <c r="A286" s="148">
        <v>43622</v>
      </c>
      <c r="B286" s="149" t="s">
        <v>25</v>
      </c>
      <c r="C286" s="150" t="s">
        <v>4</v>
      </c>
      <c r="D286" s="151">
        <v>1000</v>
      </c>
      <c r="E286" s="152">
        <v>1370</v>
      </c>
      <c r="F286" s="152">
        <v>1365</v>
      </c>
      <c r="G286" s="152">
        <v>0</v>
      </c>
      <c r="H286" s="149">
        <v>0</v>
      </c>
      <c r="I286" s="149">
        <f t="shared" ref="I286" si="385">SUM(F286-E286)*D286</f>
        <v>-5000</v>
      </c>
      <c r="J286" s="149">
        <v>0</v>
      </c>
      <c r="K286" s="149">
        <v>0</v>
      </c>
      <c r="L286" s="153">
        <f t="shared" ref="L286" si="386">SUM(I286:K286)</f>
        <v>-5000</v>
      </c>
    </row>
    <row r="287" spans="1:12">
      <c r="A287" s="148">
        <v>43622</v>
      </c>
      <c r="B287" s="149" t="s">
        <v>300</v>
      </c>
      <c r="C287" s="150" t="s">
        <v>4</v>
      </c>
      <c r="D287" s="151">
        <v>500</v>
      </c>
      <c r="E287" s="152">
        <v>2350</v>
      </c>
      <c r="F287" s="152">
        <v>2370</v>
      </c>
      <c r="G287" s="152">
        <v>2390</v>
      </c>
      <c r="H287" s="149">
        <v>0</v>
      </c>
      <c r="I287" s="149">
        <f t="shared" ref="I287" si="387">SUM(F287-E287)*D287</f>
        <v>10000</v>
      </c>
      <c r="J287" s="149">
        <f>SUM(G287-F287)*D287</f>
        <v>10000</v>
      </c>
      <c r="K287" s="149">
        <v>0</v>
      </c>
      <c r="L287" s="153">
        <f t="shared" ref="L287" si="388">SUM(I287:K287)</f>
        <v>20000</v>
      </c>
    </row>
    <row r="288" spans="1:12">
      <c r="A288" s="148">
        <v>43620</v>
      </c>
      <c r="B288" s="149" t="s">
        <v>289</v>
      </c>
      <c r="C288" s="150" t="s">
        <v>4</v>
      </c>
      <c r="D288" s="151">
        <v>1000</v>
      </c>
      <c r="E288" s="152">
        <v>805</v>
      </c>
      <c r="F288" s="152">
        <v>795</v>
      </c>
      <c r="G288" s="152">
        <v>0</v>
      </c>
      <c r="H288" s="149">
        <v>0</v>
      </c>
      <c r="I288" s="149">
        <f t="shared" ref="I288" si="389">SUM(F288-E288)*D288</f>
        <v>-10000</v>
      </c>
      <c r="J288" s="149">
        <v>0</v>
      </c>
      <c r="K288" s="149">
        <v>0</v>
      </c>
      <c r="L288" s="153">
        <f t="shared" ref="L288" si="390">SUM(I288:K288)</f>
        <v>-10000</v>
      </c>
    </row>
    <row r="289" spans="1:12">
      <c r="A289" s="148">
        <v>43620</v>
      </c>
      <c r="B289" s="149" t="s">
        <v>89</v>
      </c>
      <c r="C289" s="150" t="s">
        <v>4</v>
      </c>
      <c r="D289" s="151">
        <v>1000</v>
      </c>
      <c r="E289" s="152">
        <v>1582</v>
      </c>
      <c r="F289" s="152">
        <v>1565</v>
      </c>
      <c r="G289" s="152">
        <v>0</v>
      </c>
      <c r="H289" s="149">
        <v>0</v>
      </c>
      <c r="I289" s="149">
        <f t="shared" ref="I289" si="391">SUM(F289-E289)*D289</f>
        <v>-17000</v>
      </c>
      <c r="J289" s="149">
        <v>0</v>
      </c>
      <c r="K289" s="149">
        <v>0</v>
      </c>
      <c r="L289" s="153">
        <f t="shared" ref="L289" si="392">SUM(I289:K289)</f>
        <v>-17000</v>
      </c>
    </row>
    <row r="290" spans="1:12">
      <c r="A290" s="148">
        <v>43619</v>
      </c>
      <c r="B290" s="149" t="s">
        <v>65</v>
      </c>
      <c r="C290" s="150" t="s">
        <v>4</v>
      </c>
      <c r="D290" s="151">
        <v>1000</v>
      </c>
      <c r="E290" s="152">
        <v>1530</v>
      </c>
      <c r="F290" s="152">
        <v>1532.5</v>
      </c>
      <c r="G290" s="152">
        <v>0</v>
      </c>
      <c r="H290" s="149">
        <v>0</v>
      </c>
      <c r="I290" s="149">
        <f t="shared" ref="I290" si="393">SUM(F290-E290)*D290</f>
        <v>2500</v>
      </c>
      <c r="J290" s="149">
        <v>0</v>
      </c>
      <c r="K290" s="149">
        <v>0</v>
      </c>
      <c r="L290" s="153">
        <f t="shared" ref="L290" si="394">SUM(I290:K290)</f>
        <v>2500</v>
      </c>
    </row>
    <row r="291" spans="1:12">
      <c r="A291" s="148">
        <v>43619</v>
      </c>
      <c r="B291" s="149" t="s">
        <v>33</v>
      </c>
      <c r="C291" s="150" t="s">
        <v>4</v>
      </c>
      <c r="D291" s="151">
        <v>1000</v>
      </c>
      <c r="E291" s="152">
        <v>1343</v>
      </c>
      <c r="F291" s="152">
        <v>1351</v>
      </c>
      <c r="G291" s="152">
        <v>0</v>
      </c>
      <c r="H291" s="149">
        <v>0</v>
      </c>
      <c r="I291" s="149">
        <f t="shared" ref="I291" si="395">SUM(F291-E291)*D291</f>
        <v>8000</v>
      </c>
      <c r="J291" s="149">
        <v>0</v>
      </c>
      <c r="K291" s="149">
        <v>0</v>
      </c>
      <c r="L291" s="153">
        <f t="shared" ref="L291" si="396">SUM(I291:K291)</f>
        <v>8000</v>
      </c>
    </row>
    <row r="292" spans="1:12">
      <c r="A292" s="169"/>
      <c r="B292" s="169"/>
      <c r="C292" s="169"/>
      <c r="D292" s="169"/>
      <c r="E292" s="169"/>
      <c r="F292" s="169"/>
      <c r="G292" s="169"/>
      <c r="H292" s="170"/>
      <c r="I292" s="171">
        <f>SUM(I262:I291)</f>
        <v>76000</v>
      </c>
      <c r="J292" s="170"/>
      <c r="K292" s="170" t="s">
        <v>282</v>
      </c>
      <c r="L292" s="171">
        <f>SUM(L262:L291)</f>
        <v>112000</v>
      </c>
    </row>
    <row r="293" spans="1:12">
      <c r="A293" s="201">
        <v>43586</v>
      </c>
      <c r="B293" s="172"/>
      <c r="C293" s="172"/>
      <c r="D293" s="172"/>
      <c r="E293" s="172"/>
      <c r="F293" s="172"/>
      <c r="G293" s="152"/>
      <c r="H293" s="149"/>
      <c r="I293" s="149"/>
      <c r="J293" s="149"/>
      <c r="K293" s="149"/>
      <c r="L293" s="153"/>
    </row>
    <row r="294" spans="1:12">
      <c r="A294" s="202" t="s">
        <v>306</v>
      </c>
      <c r="B294" s="203" t="s">
        <v>307</v>
      </c>
      <c r="C294" s="179" t="s">
        <v>308</v>
      </c>
      <c r="D294" s="204" t="s">
        <v>309</v>
      </c>
      <c r="E294" s="204" t="s">
        <v>310</v>
      </c>
      <c r="F294" s="179" t="s">
        <v>297</v>
      </c>
      <c r="G294" s="152"/>
      <c r="H294" s="149"/>
      <c r="I294" s="149"/>
      <c r="J294" s="149"/>
      <c r="K294" s="149"/>
      <c r="L294" s="149"/>
    </row>
    <row r="295" spans="1:12">
      <c r="A295" s="173" t="s">
        <v>321</v>
      </c>
      <c r="B295" s="174">
        <v>6</v>
      </c>
      <c r="C295" s="175">
        <f>SUM(A295-B295)</f>
        <v>26</v>
      </c>
      <c r="D295" s="176">
        <v>6</v>
      </c>
      <c r="E295" s="175">
        <f>SUM(C295-D295)</f>
        <v>20</v>
      </c>
      <c r="F295" s="175">
        <f>E295*100/C295</f>
        <v>76.92307692307692</v>
      </c>
      <c r="G295" s="152"/>
      <c r="H295" s="149"/>
      <c r="I295" s="149"/>
      <c r="J295" s="149"/>
      <c r="K295" s="149"/>
      <c r="L295" s="149"/>
    </row>
    <row r="296" spans="1:12">
      <c r="A296" s="148"/>
      <c r="B296" s="149"/>
      <c r="C296" s="150"/>
      <c r="D296" s="151"/>
      <c r="E296" s="152"/>
      <c r="F296" s="152"/>
      <c r="G296" s="152"/>
      <c r="H296" s="149"/>
      <c r="I296" s="149"/>
      <c r="J296" s="149"/>
      <c r="K296" s="149"/>
      <c r="L296" s="149"/>
    </row>
    <row r="297" spans="1:12">
      <c r="A297" s="205"/>
      <c r="B297" s="177"/>
      <c r="C297" s="177"/>
      <c r="D297" s="206"/>
      <c r="E297" s="206"/>
      <c r="F297" s="201">
        <v>43586</v>
      </c>
      <c r="G297" s="205"/>
      <c r="H297" s="177"/>
      <c r="I297" s="177"/>
      <c r="J297" s="206"/>
      <c r="K297" s="206"/>
      <c r="L297" s="206"/>
    </row>
    <row r="298" spans="1:12">
      <c r="A298" s="148"/>
      <c r="B298" s="149"/>
      <c r="C298" s="150"/>
      <c r="D298" s="151"/>
      <c r="E298" s="152"/>
      <c r="F298" s="152"/>
      <c r="G298" s="152"/>
      <c r="H298" s="149"/>
      <c r="I298" s="149"/>
      <c r="J298" s="149"/>
      <c r="K298" s="149"/>
      <c r="L298" s="153"/>
    </row>
    <row r="299" spans="1:12">
      <c r="A299" s="148">
        <v>43616</v>
      </c>
      <c r="B299" s="149" t="s">
        <v>66</v>
      </c>
      <c r="C299" s="150" t="s">
        <v>4</v>
      </c>
      <c r="D299" s="151">
        <v>1000</v>
      </c>
      <c r="E299" s="152">
        <v>1786</v>
      </c>
      <c r="F299" s="152">
        <v>1793</v>
      </c>
      <c r="G299" s="152">
        <v>0</v>
      </c>
      <c r="H299" s="149">
        <v>0</v>
      </c>
      <c r="I299" s="149">
        <f t="shared" ref="I299" si="397">SUM(F299-E299)*D299</f>
        <v>7000</v>
      </c>
      <c r="J299" s="149">
        <v>0</v>
      </c>
      <c r="K299" s="149">
        <v>0</v>
      </c>
      <c r="L299" s="153">
        <f t="shared" ref="L299" si="398">SUM(I299:K299)</f>
        <v>7000</v>
      </c>
    </row>
    <row r="300" spans="1:12">
      <c r="A300" s="148">
        <v>43616</v>
      </c>
      <c r="B300" s="149" t="s">
        <v>51</v>
      </c>
      <c r="C300" s="150" t="s">
        <v>4</v>
      </c>
      <c r="D300" s="151">
        <v>1000</v>
      </c>
      <c r="E300" s="152">
        <v>1043</v>
      </c>
      <c r="F300" s="152">
        <v>1028</v>
      </c>
      <c r="G300" s="152">
        <v>0</v>
      </c>
      <c r="H300" s="149">
        <v>0</v>
      </c>
      <c r="I300" s="149">
        <f t="shared" ref="I300" si="399">SUM(F300-E300)*D300</f>
        <v>-15000</v>
      </c>
      <c r="J300" s="149">
        <v>0</v>
      </c>
      <c r="K300" s="149">
        <v>0</v>
      </c>
      <c r="L300" s="153">
        <f t="shared" ref="L300" si="400">SUM(I300:K300)</f>
        <v>-15000</v>
      </c>
    </row>
    <row r="301" spans="1:12">
      <c r="A301" s="148">
        <v>43615</v>
      </c>
      <c r="B301" s="149" t="s">
        <v>140</v>
      </c>
      <c r="C301" s="150" t="s">
        <v>4</v>
      </c>
      <c r="D301" s="151">
        <v>1000</v>
      </c>
      <c r="E301" s="152">
        <v>1285</v>
      </c>
      <c r="F301" s="152">
        <v>1295</v>
      </c>
      <c r="G301" s="152">
        <v>1305</v>
      </c>
      <c r="H301" s="149">
        <v>0</v>
      </c>
      <c r="I301" s="149">
        <f t="shared" ref="I301" si="401">SUM(F301-E301)*D301</f>
        <v>10000</v>
      </c>
      <c r="J301" s="149">
        <f>SUM(G301-F301)*D301</f>
        <v>10000</v>
      </c>
      <c r="K301" s="149">
        <v>0</v>
      </c>
      <c r="L301" s="153">
        <f t="shared" ref="L301" si="402">SUM(I301:K301)</f>
        <v>20000</v>
      </c>
    </row>
    <row r="302" spans="1:12">
      <c r="A302" s="148">
        <v>43614</v>
      </c>
      <c r="B302" s="149" t="s">
        <v>65</v>
      </c>
      <c r="C302" s="150" t="s">
        <v>4</v>
      </c>
      <c r="D302" s="151">
        <v>1000</v>
      </c>
      <c r="E302" s="152">
        <v>1522</v>
      </c>
      <c r="F302" s="152">
        <v>1532</v>
      </c>
      <c r="G302" s="152">
        <v>0</v>
      </c>
      <c r="H302" s="149">
        <v>0</v>
      </c>
      <c r="I302" s="149">
        <f t="shared" ref="I302:I304" si="403">SUM(F302-E302)*D302</f>
        <v>10000</v>
      </c>
      <c r="J302" s="149">
        <v>0</v>
      </c>
      <c r="K302" s="149">
        <v>0</v>
      </c>
      <c r="L302" s="153">
        <f t="shared" ref="L302:L304" si="404">SUM(I302:K302)</f>
        <v>10000</v>
      </c>
    </row>
    <row r="303" spans="1:12">
      <c r="A303" s="148">
        <v>43614</v>
      </c>
      <c r="B303" s="149" t="s">
        <v>298</v>
      </c>
      <c r="C303" s="150" t="s">
        <v>4</v>
      </c>
      <c r="D303" s="151">
        <v>200</v>
      </c>
      <c r="E303" s="152">
        <v>2120</v>
      </c>
      <c r="F303" s="152">
        <v>2130</v>
      </c>
      <c r="G303" s="152">
        <v>0</v>
      </c>
      <c r="H303" s="149">
        <v>0</v>
      </c>
      <c r="I303" s="149">
        <f t="shared" si="403"/>
        <v>2000</v>
      </c>
      <c r="J303" s="149">
        <v>0</v>
      </c>
      <c r="K303" s="149">
        <v>0</v>
      </c>
      <c r="L303" s="153">
        <f t="shared" si="404"/>
        <v>2000</v>
      </c>
    </row>
    <row r="304" spans="1:12">
      <c r="A304" s="148">
        <v>43613</v>
      </c>
      <c r="B304" s="149" t="s">
        <v>33</v>
      </c>
      <c r="C304" s="150" t="s">
        <v>4</v>
      </c>
      <c r="D304" s="151">
        <v>1000</v>
      </c>
      <c r="E304" s="152">
        <v>1350</v>
      </c>
      <c r="F304" s="152">
        <v>1335</v>
      </c>
      <c r="G304" s="152">
        <v>0</v>
      </c>
      <c r="H304" s="149">
        <v>0</v>
      </c>
      <c r="I304" s="149">
        <f t="shared" si="403"/>
        <v>-15000</v>
      </c>
      <c r="J304" s="149">
        <v>0</v>
      </c>
      <c r="K304" s="149">
        <v>0</v>
      </c>
      <c r="L304" s="153">
        <f t="shared" si="404"/>
        <v>-15000</v>
      </c>
    </row>
    <row r="305" spans="1:12">
      <c r="A305" s="148">
        <v>43612</v>
      </c>
      <c r="B305" s="149" t="s">
        <v>33</v>
      </c>
      <c r="C305" s="150" t="s">
        <v>4</v>
      </c>
      <c r="D305" s="151">
        <v>1000</v>
      </c>
      <c r="E305" s="152">
        <v>1336</v>
      </c>
      <c r="F305" s="152">
        <v>1336</v>
      </c>
      <c r="G305" s="152">
        <v>0</v>
      </c>
      <c r="H305" s="149">
        <v>0</v>
      </c>
      <c r="I305" s="149">
        <v>0</v>
      </c>
      <c r="J305" s="149">
        <v>0</v>
      </c>
      <c r="K305" s="149">
        <v>0</v>
      </c>
      <c r="L305" s="153">
        <f t="shared" ref="L305" si="405">SUM(I305:K305)</f>
        <v>0</v>
      </c>
    </row>
    <row r="306" spans="1:12">
      <c r="A306" s="148">
        <v>43612</v>
      </c>
      <c r="B306" s="149" t="s">
        <v>79</v>
      </c>
      <c r="C306" s="150" t="s">
        <v>4</v>
      </c>
      <c r="D306" s="151">
        <v>1000</v>
      </c>
      <c r="E306" s="152">
        <v>1050</v>
      </c>
      <c r="F306" s="152">
        <v>1050</v>
      </c>
      <c r="G306" s="152">
        <v>0</v>
      </c>
      <c r="H306" s="149">
        <v>0</v>
      </c>
      <c r="I306" s="149">
        <v>0</v>
      </c>
      <c r="J306" s="149">
        <v>0</v>
      </c>
      <c r="K306" s="149">
        <v>0</v>
      </c>
      <c r="L306" s="153">
        <f t="shared" ref="L306" si="406">SUM(I306:K306)</f>
        <v>0</v>
      </c>
    </row>
    <row r="307" spans="1:12">
      <c r="A307" s="148">
        <v>43609</v>
      </c>
      <c r="B307" s="149" t="s">
        <v>51</v>
      </c>
      <c r="C307" s="150" t="s">
        <v>4</v>
      </c>
      <c r="D307" s="151">
        <v>1000</v>
      </c>
      <c r="E307" s="152">
        <v>1011</v>
      </c>
      <c r="F307" s="152">
        <v>1020</v>
      </c>
      <c r="G307" s="152">
        <v>1030</v>
      </c>
      <c r="H307" s="149">
        <v>0</v>
      </c>
      <c r="I307" s="149">
        <f t="shared" ref="I307" si="407">SUM(F307-E307)*D307</f>
        <v>9000</v>
      </c>
      <c r="J307" s="149">
        <f>SUM(G307-F307)*D307</f>
        <v>10000</v>
      </c>
      <c r="K307" s="149">
        <v>0</v>
      </c>
      <c r="L307" s="153">
        <f t="shared" ref="L307" si="408">SUM(I307:K307)</f>
        <v>19000</v>
      </c>
    </row>
    <row r="308" spans="1:12">
      <c r="A308" s="148">
        <v>43609</v>
      </c>
      <c r="B308" s="149" t="s">
        <v>318</v>
      </c>
      <c r="C308" s="150" t="s">
        <v>4</v>
      </c>
      <c r="D308" s="151">
        <v>1000</v>
      </c>
      <c r="E308" s="152">
        <v>1410</v>
      </c>
      <c r="F308" s="152">
        <v>1420</v>
      </c>
      <c r="G308" s="152">
        <v>0</v>
      </c>
      <c r="H308" s="149">
        <v>0</v>
      </c>
      <c r="I308" s="149">
        <f t="shared" ref="I308" si="409">SUM(F308-E308)*D308</f>
        <v>10000</v>
      </c>
      <c r="J308" s="149">
        <v>0</v>
      </c>
      <c r="K308" s="149">
        <v>0</v>
      </c>
      <c r="L308" s="153">
        <f t="shared" ref="L308" si="410">SUM(I308:K308)</f>
        <v>10000</v>
      </c>
    </row>
    <row r="309" spans="1:12">
      <c r="A309" s="148">
        <v>43608</v>
      </c>
      <c r="B309" s="149" t="s">
        <v>58</v>
      </c>
      <c r="C309" s="150" t="s">
        <v>4</v>
      </c>
      <c r="D309" s="151">
        <v>1000</v>
      </c>
      <c r="E309" s="152">
        <v>1605</v>
      </c>
      <c r="F309" s="152">
        <v>1618</v>
      </c>
      <c r="G309" s="152">
        <v>0</v>
      </c>
      <c r="H309" s="149">
        <v>0</v>
      </c>
      <c r="I309" s="149">
        <f t="shared" ref="I309" si="411">SUM(F309-E309)*D309</f>
        <v>13000</v>
      </c>
      <c r="J309" s="149">
        <v>0</v>
      </c>
      <c r="K309" s="149">
        <v>0</v>
      </c>
      <c r="L309" s="153">
        <f t="shared" ref="L309" si="412">SUM(I309:K309)</f>
        <v>13000</v>
      </c>
    </row>
    <row r="310" spans="1:12">
      <c r="A310" s="148">
        <v>43607</v>
      </c>
      <c r="B310" s="149" t="s">
        <v>65</v>
      </c>
      <c r="C310" s="150" t="s">
        <v>4</v>
      </c>
      <c r="D310" s="151">
        <v>1000</v>
      </c>
      <c r="E310" s="152">
        <v>1500</v>
      </c>
      <c r="F310" s="152">
        <v>1512</v>
      </c>
      <c r="G310" s="152">
        <v>0</v>
      </c>
      <c r="H310" s="149">
        <v>0</v>
      </c>
      <c r="I310" s="149">
        <f t="shared" ref="I310" si="413">SUM(F310-E310)*D310</f>
        <v>12000</v>
      </c>
      <c r="J310" s="149">
        <v>0</v>
      </c>
      <c r="K310" s="149">
        <v>0</v>
      </c>
      <c r="L310" s="153">
        <f t="shared" ref="L310" si="414">SUM(I310:K310)</f>
        <v>12000</v>
      </c>
    </row>
    <row r="311" spans="1:12">
      <c r="A311" s="148">
        <v>43606</v>
      </c>
      <c r="B311" s="149" t="s">
        <v>31</v>
      </c>
      <c r="C311" s="150" t="s">
        <v>4</v>
      </c>
      <c r="D311" s="151">
        <v>1000</v>
      </c>
      <c r="E311" s="152">
        <v>1122</v>
      </c>
      <c r="F311" s="152">
        <v>1132</v>
      </c>
      <c r="G311" s="152">
        <v>1142</v>
      </c>
      <c r="H311" s="149">
        <v>0</v>
      </c>
      <c r="I311" s="149">
        <f t="shared" ref="I311:I313" si="415">SUM(F311-E311)*D311</f>
        <v>10000</v>
      </c>
      <c r="J311" s="149">
        <f>SUM(G311-F311)*D311</f>
        <v>10000</v>
      </c>
      <c r="K311" s="149">
        <v>0</v>
      </c>
      <c r="L311" s="153">
        <f t="shared" ref="L311" si="416">SUM(I311:K311)</f>
        <v>20000</v>
      </c>
    </row>
    <row r="312" spans="1:12">
      <c r="A312" s="148">
        <v>43605</v>
      </c>
      <c r="B312" s="149" t="s">
        <v>25</v>
      </c>
      <c r="C312" s="150" t="s">
        <v>4</v>
      </c>
      <c r="D312" s="151">
        <v>1000</v>
      </c>
      <c r="E312" s="152">
        <v>1200</v>
      </c>
      <c r="F312" s="152">
        <v>1200</v>
      </c>
      <c r="G312" s="152">
        <v>0</v>
      </c>
      <c r="H312" s="149">
        <v>0</v>
      </c>
      <c r="I312" s="149">
        <v>0</v>
      </c>
      <c r="J312" s="149">
        <v>0</v>
      </c>
      <c r="K312" s="149">
        <v>0</v>
      </c>
      <c r="L312" s="153">
        <f t="shared" ref="L312" si="417">SUM(I312:K312)</f>
        <v>0</v>
      </c>
    </row>
    <row r="313" spans="1:12">
      <c r="A313" s="148">
        <v>43605</v>
      </c>
      <c r="B313" s="149" t="s">
        <v>317</v>
      </c>
      <c r="C313" s="150" t="s">
        <v>4</v>
      </c>
      <c r="D313" s="151">
        <v>1000</v>
      </c>
      <c r="E313" s="152">
        <v>1355</v>
      </c>
      <c r="F313" s="152">
        <v>1365</v>
      </c>
      <c r="G313" s="152">
        <v>1375</v>
      </c>
      <c r="H313" s="149">
        <v>0</v>
      </c>
      <c r="I313" s="149">
        <f t="shared" si="415"/>
        <v>10000</v>
      </c>
      <c r="J313" s="149">
        <f>SUM(G313-F313)*D313</f>
        <v>10000</v>
      </c>
      <c r="K313" s="149">
        <v>0</v>
      </c>
      <c r="L313" s="153">
        <f t="shared" ref="L313" si="418">SUM(I313:K313)</f>
        <v>20000</v>
      </c>
    </row>
    <row r="314" spans="1:12">
      <c r="A314" s="148">
        <v>43602</v>
      </c>
      <c r="B314" s="149" t="s">
        <v>35</v>
      </c>
      <c r="C314" s="150" t="s">
        <v>4</v>
      </c>
      <c r="D314" s="151">
        <v>200</v>
      </c>
      <c r="E314" s="152">
        <v>7675</v>
      </c>
      <c r="F314" s="152">
        <v>7725</v>
      </c>
      <c r="G314" s="152">
        <v>7780</v>
      </c>
      <c r="H314" s="149">
        <v>0</v>
      </c>
      <c r="I314" s="149">
        <f t="shared" ref="I314:I319" si="419">SUM(F314-E314)*D314</f>
        <v>10000</v>
      </c>
      <c r="J314" s="149">
        <f>SUM(G314-F314)*D314</f>
        <v>11000</v>
      </c>
      <c r="K314" s="149">
        <v>0</v>
      </c>
      <c r="L314" s="153">
        <f t="shared" ref="L314" si="420">SUM(I314:K314)</f>
        <v>21000</v>
      </c>
    </row>
    <row r="315" spans="1:12">
      <c r="A315" s="148">
        <v>43601</v>
      </c>
      <c r="B315" s="149" t="s">
        <v>316</v>
      </c>
      <c r="C315" s="150" t="s">
        <v>4</v>
      </c>
      <c r="D315" s="151">
        <v>1000</v>
      </c>
      <c r="E315" s="152">
        <v>1255</v>
      </c>
      <c r="F315" s="152">
        <v>1260</v>
      </c>
      <c r="G315" s="152">
        <v>0</v>
      </c>
      <c r="H315" s="149">
        <v>0</v>
      </c>
      <c r="I315" s="149">
        <f t="shared" si="419"/>
        <v>5000</v>
      </c>
      <c r="J315" s="149">
        <v>0</v>
      </c>
      <c r="K315" s="149">
        <v>0</v>
      </c>
      <c r="L315" s="153">
        <f t="shared" ref="L315" si="421">SUM(I315:K315)</f>
        <v>5000</v>
      </c>
    </row>
    <row r="316" spans="1:12">
      <c r="A316" s="148">
        <v>43601</v>
      </c>
      <c r="B316" s="149" t="s">
        <v>33</v>
      </c>
      <c r="C316" s="150" t="s">
        <v>4</v>
      </c>
      <c r="D316" s="151">
        <v>1000</v>
      </c>
      <c r="E316" s="152">
        <v>1055</v>
      </c>
      <c r="F316" s="152">
        <v>1040</v>
      </c>
      <c r="G316" s="152">
        <v>0</v>
      </c>
      <c r="H316" s="149">
        <v>0</v>
      </c>
      <c r="I316" s="149">
        <f t="shared" si="419"/>
        <v>-15000</v>
      </c>
      <c r="J316" s="149">
        <v>0</v>
      </c>
      <c r="K316" s="149">
        <v>0</v>
      </c>
      <c r="L316" s="153">
        <f t="shared" ref="L316" si="422">SUM(I316:K316)</f>
        <v>-15000</v>
      </c>
    </row>
    <row r="317" spans="1:12">
      <c r="A317" s="148">
        <v>43601</v>
      </c>
      <c r="B317" s="149" t="s">
        <v>267</v>
      </c>
      <c r="C317" s="150" t="s">
        <v>4</v>
      </c>
      <c r="D317" s="151">
        <v>4000</v>
      </c>
      <c r="E317" s="152">
        <v>114.25</v>
      </c>
      <c r="F317" s="152">
        <v>115.5</v>
      </c>
      <c r="G317" s="152">
        <v>117</v>
      </c>
      <c r="H317" s="149">
        <v>0</v>
      </c>
      <c r="I317" s="149">
        <f t="shared" si="419"/>
        <v>5000</v>
      </c>
      <c r="J317" s="149">
        <f>SUM(G317-F317)*D317</f>
        <v>6000</v>
      </c>
      <c r="K317" s="149">
        <v>0</v>
      </c>
      <c r="L317" s="153">
        <f t="shared" ref="L317" si="423">SUM(I317:K317)</f>
        <v>11000</v>
      </c>
    </row>
    <row r="318" spans="1:12">
      <c r="A318" s="148">
        <v>43600</v>
      </c>
      <c r="B318" s="149" t="s">
        <v>210</v>
      </c>
      <c r="C318" s="150" t="s">
        <v>4</v>
      </c>
      <c r="D318" s="151">
        <v>1000</v>
      </c>
      <c r="E318" s="152">
        <v>1400</v>
      </c>
      <c r="F318" s="152">
        <v>1385</v>
      </c>
      <c r="G318" s="152">
        <v>0</v>
      </c>
      <c r="H318" s="149">
        <v>0</v>
      </c>
      <c r="I318" s="149">
        <f t="shared" si="419"/>
        <v>-15000</v>
      </c>
      <c r="J318" s="149">
        <v>0</v>
      </c>
      <c r="K318" s="149">
        <v>0</v>
      </c>
      <c r="L318" s="153">
        <f t="shared" ref="L318:L320" si="424">SUM(I318:K318)</f>
        <v>-15000</v>
      </c>
    </row>
    <row r="319" spans="1:12">
      <c r="A319" s="148">
        <v>43600</v>
      </c>
      <c r="B319" s="149" t="s">
        <v>33</v>
      </c>
      <c r="C319" s="150" t="s">
        <v>4</v>
      </c>
      <c r="D319" s="151">
        <v>1000</v>
      </c>
      <c r="E319" s="152">
        <v>1231</v>
      </c>
      <c r="F319" s="152">
        <v>1226</v>
      </c>
      <c r="G319" s="152">
        <v>0</v>
      </c>
      <c r="H319" s="149">
        <v>0</v>
      </c>
      <c r="I319" s="149">
        <f t="shared" si="419"/>
        <v>-5000</v>
      </c>
      <c r="J319" s="149">
        <v>0</v>
      </c>
      <c r="K319" s="149">
        <v>0</v>
      </c>
      <c r="L319" s="153">
        <f t="shared" si="424"/>
        <v>-5000</v>
      </c>
    </row>
    <row r="320" spans="1:12">
      <c r="A320" s="148">
        <v>43599</v>
      </c>
      <c r="B320" s="149" t="s">
        <v>25</v>
      </c>
      <c r="C320" s="150" t="s">
        <v>4</v>
      </c>
      <c r="D320" s="151">
        <v>1000</v>
      </c>
      <c r="E320" s="152">
        <v>1152</v>
      </c>
      <c r="F320" s="152">
        <v>1142</v>
      </c>
      <c r="G320" s="152">
        <v>1132</v>
      </c>
      <c r="H320" s="149">
        <v>0</v>
      </c>
      <c r="I320" s="149">
        <f>SUM(E320-F320)*D320</f>
        <v>10000</v>
      </c>
      <c r="J320" s="149">
        <f>SUM(F320-G320)*D320</f>
        <v>10000</v>
      </c>
      <c r="K320" s="149">
        <v>0</v>
      </c>
      <c r="L320" s="153">
        <f t="shared" si="424"/>
        <v>20000</v>
      </c>
    </row>
    <row r="321" spans="1:12">
      <c r="A321" s="148">
        <v>43598</v>
      </c>
      <c r="B321" s="149" t="s">
        <v>315</v>
      </c>
      <c r="C321" s="150" t="s">
        <v>4</v>
      </c>
      <c r="D321" s="151">
        <v>1000</v>
      </c>
      <c r="E321" s="152">
        <v>1713</v>
      </c>
      <c r="F321" s="152">
        <v>1698</v>
      </c>
      <c r="G321" s="152">
        <v>0</v>
      </c>
      <c r="H321" s="149">
        <v>0</v>
      </c>
      <c r="I321" s="149">
        <f>SUM(F321-E321)*D321</f>
        <v>-15000</v>
      </c>
      <c r="J321" s="149">
        <v>0</v>
      </c>
      <c r="K321" s="149">
        <v>0</v>
      </c>
      <c r="L321" s="153">
        <f t="shared" ref="L321:L322" si="425">SUM(I321:K321)</f>
        <v>-15000</v>
      </c>
    </row>
    <row r="322" spans="1:12">
      <c r="A322" s="148">
        <v>43595</v>
      </c>
      <c r="B322" s="149" t="s">
        <v>79</v>
      </c>
      <c r="C322" s="150" t="s">
        <v>4</v>
      </c>
      <c r="D322" s="151">
        <v>1000</v>
      </c>
      <c r="E322" s="152">
        <v>1071</v>
      </c>
      <c r="F322" s="152">
        <v>1082</v>
      </c>
      <c r="G322" s="152">
        <v>0</v>
      </c>
      <c r="H322" s="149">
        <v>0</v>
      </c>
      <c r="I322" s="149">
        <f>SUM(F322-E322)*D322</f>
        <v>11000</v>
      </c>
      <c r="J322" s="149">
        <v>0</v>
      </c>
      <c r="K322" s="149">
        <v>0</v>
      </c>
      <c r="L322" s="153">
        <f t="shared" si="425"/>
        <v>11000</v>
      </c>
    </row>
    <row r="323" spans="1:12">
      <c r="A323" s="148">
        <v>43594</v>
      </c>
      <c r="B323" s="149" t="s">
        <v>25</v>
      </c>
      <c r="C323" s="150" t="s">
        <v>4</v>
      </c>
      <c r="D323" s="151">
        <v>1000</v>
      </c>
      <c r="E323" s="152">
        <v>1184</v>
      </c>
      <c r="F323" s="152">
        <v>1194</v>
      </c>
      <c r="G323" s="152">
        <v>0</v>
      </c>
      <c r="H323" s="149">
        <v>0</v>
      </c>
      <c r="I323" s="149">
        <f>SUM(F323-E323)*D323</f>
        <v>10000</v>
      </c>
      <c r="J323" s="149">
        <v>0</v>
      </c>
      <c r="K323" s="149">
        <v>0</v>
      </c>
      <c r="L323" s="153">
        <f t="shared" ref="L323" si="426">SUM(I323:K323)</f>
        <v>10000</v>
      </c>
    </row>
    <row r="324" spans="1:12">
      <c r="A324" s="148">
        <v>43594</v>
      </c>
      <c r="B324" s="149" t="s">
        <v>21</v>
      </c>
      <c r="C324" s="150" t="s">
        <v>20</v>
      </c>
      <c r="D324" s="151">
        <v>4000</v>
      </c>
      <c r="E324" s="152">
        <v>383</v>
      </c>
      <c r="F324" s="152">
        <v>383</v>
      </c>
      <c r="G324" s="152">
        <v>0</v>
      </c>
      <c r="H324" s="149">
        <v>0</v>
      </c>
      <c r="I324" s="149">
        <f>SUM(E324-F324)*D324</f>
        <v>0</v>
      </c>
      <c r="J324" s="149">
        <v>0</v>
      </c>
      <c r="K324" s="149">
        <v>0</v>
      </c>
      <c r="L324" s="153">
        <f t="shared" ref="L324" si="427">SUM(I324:K324)</f>
        <v>0</v>
      </c>
    </row>
    <row r="325" spans="1:12">
      <c r="A325" s="148">
        <v>43593</v>
      </c>
      <c r="B325" s="149" t="s">
        <v>314</v>
      </c>
      <c r="C325" s="150" t="s">
        <v>20</v>
      </c>
      <c r="D325" s="151">
        <v>4000</v>
      </c>
      <c r="E325" s="152">
        <v>192</v>
      </c>
      <c r="F325" s="152">
        <v>192</v>
      </c>
      <c r="G325" s="152">
        <v>0</v>
      </c>
      <c r="H325" s="149">
        <v>0</v>
      </c>
      <c r="I325" s="149">
        <f>SUM(E325-F325)*D325</f>
        <v>0</v>
      </c>
      <c r="J325" s="149">
        <v>0</v>
      </c>
      <c r="K325" s="149">
        <v>0</v>
      </c>
      <c r="L325" s="153">
        <f t="shared" ref="L325" si="428">SUM(I325:K325)</f>
        <v>0</v>
      </c>
    </row>
    <row r="326" spans="1:12">
      <c r="A326" s="148">
        <v>43593</v>
      </c>
      <c r="B326" s="149" t="s">
        <v>313</v>
      </c>
      <c r="C326" s="150" t="s">
        <v>20</v>
      </c>
      <c r="D326" s="151">
        <v>4000</v>
      </c>
      <c r="E326" s="152">
        <v>216</v>
      </c>
      <c r="F326" s="152">
        <v>214.5</v>
      </c>
      <c r="G326" s="152">
        <v>0</v>
      </c>
      <c r="H326" s="149">
        <v>0</v>
      </c>
      <c r="I326" s="149">
        <f>SUM(E326-F326)*D326</f>
        <v>6000</v>
      </c>
      <c r="J326" s="149">
        <v>0</v>
      </c>
      <c r="K326" s="149">
        <v>0</v>
      </c>
      <c r="L326" s="153">
        <f t="shared" ref="L326" si="429">SUM(I326:K326)</f>
        <v>6000</v>
      </c>
    </row>
    <row r="327" spans="1:12">
      <c r="A327" s="148">
        <v>43591</v>
      </c>
      <c r="B327" s="149" t="s">
        <v>210</v>
      </c>
      <c r="C327" s="150" t="s">
        <v>4</v>
      </c>
      <c r="D327" s="151">
        <v>1000</v>
      </c>
      <c r="E327" s="152">
        <v>1416</v>
      </c>
      <c r="F327" s="152">
        <v>1416</v>
      </c>
      <c r="G327" s="152">
        <v>0</v>
      </c>
      <c r="H327" s="149">
        <v>0</v>
      </c>
      <c r="I327" s="149">
        <f t="shared" ref="I327" si="430">SUM(F327-E327)*D327</f>
        <v>0</v>
      </c>
      <c r="J327" s="149">
        <v>0</v>
      </c>
      <c r="K327" s="149">
        <v>0</v>
      </c>
      <c r="L327" s="153">
        <f t="shared" ref="L327" si="431">SUM(I327:K327)</f>
        <v>0</v>
      </c>
    </row>
    <row r="328" spans="1:12">
      <c r="A328" s="148">
        <v>43588</v>
      </c>
      <c r="B328" s="149" t="s">
        <v>33</v>
      </c>
      <c r="C328" s="150" t="s">
        <v>4</v>
      </c>
      <c r="D328" s="151">
        <v>1000</v>
      </c>
      <c r="E328" s="152">
        <v>1345</v>
      </c>
      <c r="F328" s="152">
        <v>1330</v>
      </c>
      <c r="G328" s="152">
        <v>0</v>
      </c>
      <c r="H328" s="149">
        <v>0</v>
      </c>
      <c r="I328" s="149">
        <f t="shared" ref="I328" si="432">SUM(F328-E328)*D328</f>
        <v>-15000</v>
      </c>
      <c r="J328" s="149">
        <v>0</v>
      </c>
      <c r="K328" s="149">
        <v>0</v>
      </c>
      <c r="L328" s="153">
        <f t="shared" ref="L328" si="433">SUM(I328:K328)</f>
        <v>-15000</v>
      </c>
    </row>
    <row r="329" spans="1:12">
      <c r="A329" s="148">
        <v>43587</v>
      </c>
      <c r="B329" s="149" t="s">
        <v>33</v>
      </c>
      <c r="C329" s="150" t="s">
        <v>4</v>
      </c>
      <c r="D329" s="151">
        <v>1000</v>
      </c>
      <c r="E329" s="152">
        <v>1355</v>
      </c>
      <c r="F329" s="152">
        <v>1360</v>
      </c>
      <c r="G329" s="152">
        <v>0</v>
      </c>
      <c r="H329" s="149">
        <v>0</v>
      </c>
      <c r="I329" s="149">
        <f t="shared" ref="I329" si="434">SUM(F329-E329)*D329</f>
        <v>5000</v>
      </c>
      <c r="J329" s="149">
        <v>0</v>
      </c>
      <c r="K329" s="149">
        <v>0</v>
      </c>
      <c r="L329" s="153">
        <f t="shared" ref="L329" si="435">SUM(I329:K329)</f>
        <v>5000</v>
      </c>
    </row>
    <row r="330" spans="1:12">
      <c r="A330" s="148">
        <v>43587</v>
      </c>
      <c r="B330" s="149" t="s">
        <v>210</v>
      </c>
      <c r="C330" s="150" t="s">
        <v>4</v>
      </c>
      <c r="D330" s="151">
        <v>1000</v>
      </c>
      <c r="E330" s="152">
        <v>1417</v>
      </c>
      <c r="F330" s="152">
        <v>1427</v>
      </c>
      <c r="G330" s="152">
        <v>0</v>
      </c>
      <c r="H330" s="149">
        <v>0</v>
      </c>
      <c r="I330" s="149">
        <f t="shared" ref="I330" si="436">SUM(F330-E330)*D330</f>
        <v>10000</v>
      </c>
      <c r="J330" s="149">
        <v>0</v>
      </c>
      <c r="K330" s="149">
        <v>0</v>
      </c>
      <c r="L330" s="153">
        <f t="shared" ref="L330" si="437">SUM(I330:K330)</f>
        <v>10000</v>
      </c>
    </row>
    <row r="331" spans="1:12">
      <c r="A331" s="148"/>
      <c r="B331" s="149"/>
      <c r="C331" s="150"/>
      <c r="D331" s="151"/>
      <c r="E331" s="152"/>
      <c r="F331" s="152"/>
      <c r="G331" s="152"/>
      <c r="H331" s="149"/>
      <c r="I331" s="149"/>
      <c r="J331" s="149"/>
      <c r="K331" s="149"/>
      <c r="L331" s="149"/>
    </row>
    <row r="332" spans="1:12">
      <c r="A332" s="205"/>
      <c r="B332" s="177"/>
      <c r="C332" s="177"/>
      <c r="D332" s="206"/>
      <c r="E332" s="206"/>
      <c r="F332" s="206"/>
      <c r="G332" s="169" t="s">
        <v>281</v>
      </c>
      <c r="H332" s="170"/>
      <c r="I332" s="171">
        <f>SUM(I299:I330)</f>
        <v>70000</v>
      </c>
      <c r="J332" s="170"/>
      <c r="K332" s="170" t="s">
        <v>282</v>
      </c>
      <c r="L332" s="171">
        <f>SUM(L299:L330)</f>
        <v>137000</v>
      </c>
    </row>
    <row r="333" spans="1:12">
      <c r="A333" s="201">
        <v>43556</v>
      </c>
      <c r="B333" s="172"/>
      <c r="C333" s="172"/>
      <c r="D333" s="172"/>
      <c r="E333" s="172"/>
      <c r="F333" s="172"/>
      <c r="G333" s="172"/>
      <c r="H333" s="172"/>
      <c r="I333" s="172"/>
      <c r="J333" s="172"/>
      <c r="K333" s="172"/>
      <c r="L333" s="172"/>
    </row>
    <row r="334" spans="1:12">
      <c r="A334" s="202" t="s">
        <v>306</v>
      </c>
      <c r="B334" s="203" t="s">
        <v>307</v>
      </c>
      <c r="C334" s="179" t="s">
        <v>308</v>
      </c>
      <c r="D334" s="204" t="s">
        <v>309</v>
      </c>
      <c r="E334" s="204" t="s">
        <v>310</v>
      </c>
      <c r="F334" s="179" t="s">
        <v>297</v>
      </c>
      <c r="G334" s="172"/>
      <c r="H334" s="172"/>
      <c r="I334" s="172"/>
      <c r="J334" s="172"/>
      <c r="K334" s="172"/>
      <c r="L334" s="172"/>
    </row>
    <row r="335" spans="1:12">
      <c r="A335" s="173" t="s">
        <v>311</v>
      </c>
      <c r="B335" s="174">
        <v>5</v>
      </c>
      <c r="C335" s="175">
        <f>SUM(A335-B335)</f>
        <v>23</v>
      </c>
      <c r="D335" s="176">
        <v>6</v>
      </c>
      <c r="E335" s="175">
        <f>SUM(C335-D335)</f>
        <v>17</v>
      </c>
      <c r="F335" s="175">
        <f>E335*100/C335</f>
        <v>73.913043478260875</v>
      </c>
      <c r="G335" s="172"/>
      <c r="H335" s="172"/>
      <c r="I335" s="172"/>
      <c r="J335" s="172"/>
      <c r="K335" s="172"/>
      <c r="L335" s="172"/>
    </row>
    <row r="336" spans="1:12">
      <c r="A336" s="172"/>
      <c r="B336" s="172"/>
      <c r="C336" s="172"/>
      <c r="D336" s="172"/>
      <c r="E336" s="172"/>
      <c r="F336" s="172"/>
      <c r="G336" s="172"/>
      <c r="H336" s="172"/>
      <c r="I336" s="172"/>
      <c r="J336" s="172"/>
      <c r="K336" s="172"/>
      <c r="L336" s="172"/>
    </row>
    <row r="337" spans="1:12">
      <c r="A337" s="161"/>
      <c r="B337" s="162"/>
      <c r="C337" s="163"/>
      <c r="D337" s="164"/>
      <c r="E337" s="165"/>
      <c r="F337" s="201">
        <v>43556</v>
      </c>
      <c r="G337" s="165"/>
      <c r="H337" s="162"/>
      <c r="I337" s="162"/>
      <c r="J337" s="162"/>
      <c r="K337" s="162"/>
      <c r="L337" s="166"/>
    </row>
    <row r="338" spans="1:12">
      <c r="A338" s="148"/>
      <c r="B338" s="149"/>
      <c r="C338" s="150"/>
      <c r="D338" s="151"/>
      <c r="E338" s="152"/>
      <c r="F338" s="152"/>
      <c r="G338" s="152"/>
      <c r="H338" s="149"/>
      <c r="I338" s="149"/>
      <c r="J338" s="149"/>
      <c r="K338" s="149"/>
      <c r="L338" s="153"/>
    </row>
    <row r="339" spans="1:12">
      <c r="A339" s="148">
        <v>43585</v>
      </c>
      <c r="B339" s="149" t="s">
        <v>66</v>
      </c>
      <c r="C339" s="150" t="s">
        <v>4</v>
      </c>
      <c r="D339" s="151">
        <v>1000</v>
      </c>
      <c r="E339" s="152">
        <v>1730</v>
      </c>
      <c r="F339" s="152">
        <v>1745</v>
      </c>
      <c r="G339" s="152">
        <v>1755</v>
      </c>
      <c r="H339" s="149">
        <v>0</v>
      </c>
      <c r="I339" s="149">
        <f t="shared" ref="I339" si="438">SUM(F339-E339)*D339</f>
        <v>15000</v>
      </c>
      <c r="J339" s="149">
        <f>SUM(G339-F339)*D339</f>
        <v>10000</v>
      </c>
      <c r="K339" s="149">
        <v>0</v>
      </c>
      <c r="L339" s="153">
        <f t="shared" ref="L339" si="439">SUM(I339:K339)</f>
        <v>25000</v>
      </c>
    </row>
    <row r="340" spans="1:12">
      <c r="A340" s="148">
        <v>43581</v>
      </c>
      <c r="B340" s="149" t="s">
        <v>33</v>
      </c>
      <c r="C340" s="150" t="s">
        <v>4</v>
      </c>
      <c r="D340" s="151">
        <v>1000</v>
      </c>
      <c r="E340" s="152">
        <v>1340</v>
      </c>
      <c r="F340" s="152">
        <v>1343</v>
      </c>
      <c r="G340" s="152">
        <v>0</v>
      </c>
      <c r="H340" s="149">
        <v>0</v>
      </c>
      <c r="I340" s="149">
        <f t="shared" ref="I340" si="440">SUM(F340-E340)*D340</f>
        <v>3000</v>
      </c>
      <c r="J340" s="149">
        <v>0</v>
      </c>
      <c r="K340" s="149">
        <v>0</v>
      </c>
      <c r="L340" s="153">
        <f t="shared" ref="L340" si="441">SUM(I340:K340)</f>
        <v>3000</v>
      </c>
    </row>
    <row r="341" spans="1:12">
      <c r="A341" s="148">
        <v>43580</v>
      </c>
      <c r="B341" s="149" t="s">
        <v>305</v>
      </c>
      <c r="C341" s="150" t="s">
        <v>4</v>
      </c>
      <c r="D341" s="151">
        <v>4000</v>
      </c>
      <c r="E341" s="152">
        <v>126</v>
      </c>
      <c r="F341" s="152">
        <v>127.5</v>
      </c>
      <c r="G341" s="152">
        <v>0</v>
      </c>
      <c r="H341" s="149">
        <v>0</v>
      </c>
      <c r="I341" s="149">
        <f t="shared" ref="I341" si="442">SUM(F341-E341)*D341</f>
        <v>6000</v>
      </c>
      <c r="J341" s="149">
        <v>0</v>
      </c>
      <c r="K341" s="149">
        <v>0</v>
      </c>
      <c r="L341" s="153">
        <f t="shared" ref="L341" si="443">SUM(I341:K341)</f>
        <v>6000</v>
      </c>
    </row>
    <row r="342" spans="1:12">
      <c r="A342" s="148">
        <v>43580</v>
      </c>
      <c r="B342" s="149" t="s">
        <v>33</v>
      </c>
      <c r="C342" s="150" t="s">
        <v>4</v>
      </c>
      <c r="D342" s="151">
        <v>1000</v>
      </c>
      <c r="E342" s="152">
        <v>1350</v>
      </c>
      <c r="F342" s="152">
        <v>1348</v>
      </c>
      <c r="G342" s="152">
        <v>0</v>
      </c>
      <c r="H342" s="149">
        <v>0</v>
      </c>
      <c r="I342" s="149">
        <f t="shared" ref="I342" si="444">SUM(F342-E342)*D342</f>
        <v>-2000</v>
      </c>
      <c r="J342" s="149">
        <v>0</v>
      </c>
      <c r="K342" s="149">
        <v>0</v>
      </c>
      <c r="L342" s="153">
        <f t="shared" ref="L342" si="445">SUM(I342:K342)</f>
        <v>-2000</v>
      </c>
    </row>
    <row r="343" spans="1:12">
      <c r="A343" s="148">
        <v>43580</v>
      </c>
      <c r="B343" s="149" t="s">
        <v>5</v>
      </c>
      <c r="C343" s="150" t="s">
        <v>4</v>
      </c>
      <c r="D343" s="151">
        <v>1000</v>
      </c>
      <c r="E343" s="152">
        <v>922</v>
      </c>
      <c r="F343" s="152">
        <v>910</v>
      </c>
      <c r="G343" s="152">
        <v>0</v>
      </c>
      <c r="H343" s="149">
        <v>0</v>
      </c>
      <c r="I343" s="149">
        <f t="shared" ref="I343" si="446">SUM(F343-E343)*D343</f>
        <v>-12000</v>
      </c>
      <c r="J343" s="149">
        <v>0</v>
      </c>
      <c r="K343" s="149">
        <v>0</v>
      </c>
      <c r="L343" s="153">
        <f t="shared" ref="L343" si="447">SUM(I343:K343)</f>
        <v>-12000</v>
      </c>
    </row>
    <row r="344" spans="1:12">
      <c r="A344" s="148">
        <v>43579</v>
      </c>
      <c r="B344" s="149" t="s">
        <v>96</v>
      </c>
      <c r="C344" s="150" t="s">
        <v>4</v>
      </c>
      <c r="D344" s="151">
        <v>4000</v>
      </c>
      <c r="E344" s="152">
        <v>133</v>
      </c>
      <c r="F344" s="152">
        <v>134.5</v>
      </c>
      <c r="G344" s="152">
        <v>136</v>
      </c>
      <c r="H344" s="149">
        <v>0</v>
      </c>
      <c r="I344" s="149">
        <f t="shared" ref="I344" si="448">SUM(F344-E344)*D344</f>
        <v>6000</v>
      </c>
      <c r="J344" s="149">
        <f>SUM(G344-F344)*D344</f>
        <v>6000</v>
      </c>
      <c r="K344" s="149">
        <v>0</v>
      </c>
      <c r="L344" s="153">
        <f t="shared" ref="L344" si="449">SUM(I344:K344)</f>
        <v>12000</v>
      </c>
    </row>
    <row r="345" spans="1:12">
      <c r="A345" s="148">
        <v>43578</v>
      </c>
      <c r="B345" s="149" t="s">
        <v>68</v>
      </c>
      <c r="C345" s="150" t="s">
        <v>4</v>
      </c>
      <c r="D345" s="151">
        <v>1000</v>
      </c>
      <c r="E345" s="152">
        <v>1083</v>
      </c>
      <c r="F345" s="152">
        <v>1083</v>
      </c>
      <c r="G345" s="152">
        <v>0</v>
      </c>
      <c r="H345" s="149">
        <v>0</v>
      </c>
      <c r="I345" s="149">
        <f t="shared" ref="I345" si="450">SUM(F345-E345)*D345</f>
        <v>0</v>
      </c>
      <c r="J345" s="149">
        <v>0</v>
      </c>
      <c r="K345" s="149">
        <v>0</v>
      </c>
      <c r="L345" s="153">
        <f t="shared" ref="L345" si="451">SUM(I345:K345)</f>
        <v>0</v>
      </c>
    </row>
    <row r="346" spans="1:12">
      <c r="A346" s="148">
        <v>43577</v>
      </c>
      <c r="B346" s="149" t="s">
        <v>304</v>
      </c>
      <c r="C346" s="150" t="s">
        <v>4</v>
      </c>
      <c r="D346" s="151">
        <v>1000</v>
      </c>
      <c r="E346" s="152">
        <v>1670</v>
      </c>
      <c r="F346" s="152">
        <v>1670</v>
      </c>
      <c r="G346" s="152">
        <v>0</v>
      </c>
      <c r="H346" s="149">
        <v>0</v>
      </c>
      <c r="I346" s="149">
        <f t="shared" ref="I346" si="452">SUM(F346-E346)*D346</f>
        <v>0</v>
      </c>
      <c r="J346" s="149">
        <v>0</v>
      </c>
      <c r="K346" s="149">
        <v>0</v>
      </c>
      <c r="L346" s="153">
        <f t="shared" ref="L346" si="453">SUM(I346:K346)</f>
        <v>0</v>
      </c>
    </row>
    <row r="347" spans="1:12">
      <c r="A347" s="148">
        <v>43577</v>
      </c>
      <c r="B347" s="149" t="s">
        <v>291</v>
      </c>
      <c r="C347" s="150" t="s">
        <v>4</v>
      </c>
      <c r="D347" s="151">
        <v>1000</v>
      </c>
      <c r="E347" s="152">
        <v>1350</v>
      </c>
      <c r="F347" s="152">
        <v>1355</v>
      </c>
      <c r="G347" s="152">
        <v>0</v>
      </c>
      <c r="H347" s="149">
        <v>0</v>
      </c>
      <c r="I347" s="149">
        <f t="shared" ref="I347" si="454">SUM(F347-E347)*D347</f>
        <v>5000</v>
      </c>
      <c r="J347" s="149">
        <v>0</v>
      </c>
      <c r="K347" s="149">
        <v>0</v>
      </c>
      <c r="L347" s="153">
        <f t="shared" ref="L347" si="455">SUM(I347:K347)</f>
        <v>5000</v>
      </c>
    </row>
    <row r="348" spans="1:12">
      <c r="A348" s="148">
        <v>43573</v>
      </c>
      <c r="B348" s="149" t="s">
        <v>291</v>
      </c>
      <c r="C348" s="150" t="s">
        <v>4</v>
      </c>
      <c r="D348" s="151">
        <v>1000</v>
      </c>
      <c r="E348" s="152">
        <v>1380</v>
      </c>
      <c r="F348" s="152">
        <v>1385</v>
      </c>
      <c r="G348" s="152">
        <v>0</v>
      </c>
      <c r="H348" s="149">
        <v>0</v>
      </c>
      <c r="I348" s="149">
        <f t="shared" ref="I348" si="456">SUM(F348-E348)*D348</f>
        <v>5000</v>
      </c>
      <c r="J348" s="149">
        <v>0</v>
      </c>
      <c r="K348" s="149">
        <v>0</v>
      </c>
      <c r="L348" s="153">
        <f t="shared" ref="L348" si="457">SUM(I348:K348)</f>
        <v>5000</v>
      </c>
    </row>
    <row r="349" spans="1:12">
      <c r="A349" s="148">
        <v>43571</v>
      </c>
      <c r="B349" s="149" t="s">
        <v>303</v>
      </c>
      <c r="C349" s="150" t="s">
        <v>4</v>
      </c>
      <c r="D349" s="151">
        <v>1000</v>
      </c>
      <c r="E349" s="152">
        <v>1115</v>
      </c>
      <c r="F349" s="152">
        <v>1125</v>
      </c>
      <c r="G349" s="152">
        <v>1135</v>
      </c>
      <c r="H349" s="149">
        <v>0</v>
      </c>
      <c r="I349" s="149">
        <f t="shared" ref="I349" si="458">SUM(F349-E349)*D349</f>
        <v>10000</v>
      </c>
      <c r="J349" s="149">
        <f>SUM(G349-F349)*D349</f>
        <v>10000</v>
      </c>
      <c r="K349" s="149">
        <v>0</v>
      </c>
      <c r="L349" s="153">
        <f t="shared" ref="L349" si="459">SUM(I349:K349)</f>
        <v>20000</v>
      </c>
    </row>
    <row r="350" spans="1:12">
      <c r="A350" s="148">
        <v>43570</v>
      </c>
      <c r="B350" s="149" t="s">
        <v>33</v>
      </c>
      <c r="C350" s="150" t="s">
        <v>4</v>
      </c>
      <c r="D350" s="151">
        <v>1000</v>
      </c>
      <c r="E350" s="152">
        <v>1375</v>
      </c>
      <c r="F350" s="152">
        <v>1385</v>
      </c>
      <c r="G350" s="152">
        <v>0</v>
      </c>
      <c r="H350" s="149">
        <v>0</v>
      </c>
      <c r="I350" s="149">
        <f t="shared" ref="I350:I351" si="460">SUM(F350-E350)*D350</f>
        <v>10000</v>
      </c>
      <c r="J350" s="149">
        <v>0</v>
      </c>
      <c r="K350" s="149">
        <v>0</v>
      </c>
      <c r="L350" s="153">
        <f t="shared" ref="L350:L351" si="461">SUM(I350:K350)</f>
        <v>10000</v>
      </c>
    </row>
    <row r="351" spans="1:12">
      <c r="A351" s="148">
        <v>43567</v>
      </c>
      <c r="B351" s="149" t="s">
        <v>68</v>
      </c>
      <c r="C351" s="150" t="s">
        <v>4</v>
      </c>
      <c r="D351" s="151">
        <v>1000</v>
      </c>
      <c r="E351" s="152">
        <v>1110</v>
      </c>
      <c r="F351" s="152">
        <v>1117</v>
      </c>
      <c r="G351" s="152">
        <v>0</v>
      </c>
      <c r="H351" s="149">
        <v>0</v>
      </c>
      <c r="I351" s="149">
        <f t="shared" si="460"/>
        <v>7000</v>
      </c>
      <c r="J351" s="149">
        <v>0</v>
      </c>
      <c r="K351" s="149">
        <v>0</v>
      </c>
      <c r="L351" s="153">
        <f t="shared" si="461"/>
        <v>7000</v>
      </c>
    </row>
    <row r="352" spans="1:12">
      <c r="A352" s="148">
        <v>43567</v>
      </c>
      <c r="B352" s="149" t="s">
        <v>301</v>
      </c>
      <c r="C352" s="150" t="s">
        <v>4</v>
      </c>
      <c r="D352" s="151">
        <v>1000</v>
      </c>
      <c r="E352" s="152">
        <v>1420</v>
      </c>
      <c r="F352" s="152">
        <v>1430</v>
      </c>
      <c r="G352" s="152">
        <v>0</v>
      </c>
      <c r="H352" s="149">
        <v>0</v>
      </c>
      <c r="I352" s="149">
        <f t="shared" ref="I352" si="462">SUM(F352-E352)*D352</f>
        <v>10000</v>
      </c>
      <c r="J352" s="149">
        <v>0</v>
      </c>
      <c r="K352" s="149">
        <v>0</v>
      </c>
      <c r="L352" s="153">
        <f t="shared" ref="L352" si="463">SUM(I352:K352)</f>
        <v>10000</v>
      </c>
    </row>
    <row r="353" spans="1:12">
      <c r="A353" s="148">
        <v>43566</v>
      </c>
      <c r="B353" s="149" t="s">
        <v>151</v>
      </c>
      <c r="C353" s="150" t="s">
        <v>4</v>
      </c>
      <c r="D353" s="151">
        <v>1000</v>
      </c>
      <c r="E353" s="152">
        <v>1105</v>
      </c>
      <c r="F353" s="152">
        <v>1105</v>
      </c>
      <c r="G353" s="152">
        <v>0</v>
      </c>
      <c r="H353" s="149">
        <v>0</v>
      </c>
      <c r="I353" s="149">
        <f t="shared" ref="I353" si="464">SUM(F353-E353)*D353</f>
        <v>0</v>
      </c>
      <c r="J353" s="149">
        <v>0</v>
      </c>
      <c r="K353" s="149">
        <v>0</v>
      </c>
      <c r="L353" s="153">
        <f t="shared" ref="L353" si="465">SUM(I353:K353)</f>
        <v>0</v>
      </c>
    </row>
    <row r="354" spans="1:12">
      <c r="A354" s="148">
        <v>43566</v>
      </c>
      <c r="B354" s="149" t="s">
        <v>278</v>
      </c>
      <c r="C354" s="150" t="s">
        <v>4</v>
      </c>
      <c r="D354" s="151">
        <v>1000</v>
      </c>
      <c r="E354" s="152">
        <v>1660</v>
      </c>
      <c r="F354" s="152">
        <v>1670</v>
      </c>
      <c r="G354" s="152">
        <v>1680</v>
      </c>
      <c r="H354" s="149">
        <v>0</v>
      </c>
      <c r="I354" s="149">
        <f t="shared" ref="I354" si="466">SUM(F354-E354)*D354</f>
        <v>10000</v>
      </c>
      <c r="J354" s="149">
        <f>SUM(G354-F354)*D354</f>
        <v>10000</v>
      </c>
      <c r="K354" s="149">
        <v>0</v>
      </c>
      <c r="L354" s="153">
        <f t="shared" ref="L354" si="467">SUM(I354:K354)</f>
        <v>20000</v>
      </c>
    </row>
    <row r="355" spans="1:12">
      <c r="A355" s="148">
        <v>43565</v>
      </c>
      <c r="B355" s="149" t="s">
        <v>299</v>
      </c>
      <c r="C355" s="150" t="s">
        <v>4</v>
      </c>
      <c r="D355" s="151">
        <v>4000</v>
      </c>
      <c r="E355" s="152">
        <v>100</v>
      </c>
      <c r="F355" s="152">
        <v>101</v>
      </c>
      <c r="G355" s="152">
        <v>102</v>
      </c>
      <c r="H355" s="149">
        <v>103</v>
      </c>
      <c r="I355" s="149">
        <f t="shared" ref="I355" si="468">SUM(F355-E355)*D355</f>
        <v>4000</v>
      </c>
      <c r="J355" s="149">
        <f>SUM(G355-F355)*D355</f>
        <v>4000</v>
      </c>
      <c r="K355" s="149">
        <f t="shared" ref="K355" si="469">SUM(H355-G355)*D355</f>
        <v>4000</v>
      </c>
      <c r="L355" s="153">
        <f t="shared" ref="L355" si="470">SUM(I355:K355)</f>
        <v>12000</v>
      </c>
    </row>
    <row r="356" spans="1:12">
      <c r="A356" s="148">
        <v>43565</v>
      </c>
      <c r="B356" s="149" t="s">
        <v>300</v>
      </c>
      <c r="C356" s="150" t="s">
        <v>4</v>
      </c>
      <c r="D356" s="151">
        <v>1000</v>
      </c>
      <c r="E356" s="152">
        <v>1930</v>
      </c>
      <c r="F356" s="152">
        <v>1937</v>
      </c>
      <c r="G356" s="152">
        <v>0</v>
      </c>
      <c r="H356" s="149">
        <v>0</v>
      </c>
      <c r="I356" s="149">
        <f t="shared" ref="I356" si="471">SUM(F356-E356)*D356</f>
        <v>7000</v>
      </c>
      <c r="J356" s="149">
        <v>0</v>
      </c>
      <c r="K356" s="149">
        <f t="shared" ref="K356" si="472">SUM(H356-G356)*D356</f>
        <v>0</v>
      </c>
      <c r="L356" s="153">
        <f t="shared" ref="L356" si="473">SUM(I356:K356)</f>
        <v>7000</v>
      </c>
    </row>
    <row r="357" spans="1:12">
      <c r="A357" s="148">
        <v>43565</v>
      </c>
      <c r="B357" s="149" t="s">
        <v>65</v>
      </c>
      <c r="C357" s="150" t="s">
        <v>4</v>
      </c>
      <c r="D357" s="151">
        <v>1000</v>
      </c>
      <c r="E357" s="152">
        <v>1365</v>
      </c>
      <c r="F357" s="152">
        <v>1350</v>
      </c>
      <c r="G357" s="152">
        <v>0</v>
      </c>
      <c r="H357" s="149">
        <v>0</v>
      </c>
      <c r="I357" s="149">
        <f t="shared" ref="I357" si="474">SUM(F357-E357)*D357</f>
        <v>-15000</v>
      </c>
      <c r="J357" s="149">
        <v>0</v>
      </c>
      <c r="K357" s="149">
        <f t="shared" ref="K357" si="475">SUM(H357-G357)*D357</f>
        <v>0</v>
      </c>
      <c r="L357" s="153">
        <f t="shared" ref="L357" si="476">SUM(I357:K357)</f>
        <v>-15000</v>
      </c>
    </row>
    <row r="358" spans="1:12">
      <c r="A358" s="148">
        <v>43564</v>
      </c>
      <c r="B358" s="149" t="s">
        <v>298</v>
      </c>
      <c r="C358" s="150" t="s">
        <v>4</v>
      </c>
      <c r="D358" s="151">
        <v>200</v>
      </c>
      <c r="E358" s="152">
        <v>2090</v>
      </c>
      <c r="F358" s="152">
        <v>2075</v>
      </c>
      <c r="G358" s="152">
        <v>0</v>
      </c>
      <c r="H358" s="149">
        <v>0</v>
      </c>
      <c r="I358" s="149">
        <f t="shared" ref="I358:I359" si="477">SUM(F358-E358)*D358</f>
        <v>-3000</v>
      </c>
      <c r="J358" s="149">
        <v>0</v>
      </c>
      <c r="K358" s="149">
        <v>0</v>
      </c>
      <c r="L358" s="153">
        <f t="shared" ref="L358:L359" si="478">SUM(I358:K358)</f>
        <v>-3000</v>
      </c>
    </row>
    <row r="359" spans="1:12">
      <c r="A359" s="148">
        <v>43563</v>
      </c>
      <c r="B359" s="149" t="s">
        <v>65</v>
      </c>
      <c r="C359" s="150" t="s">
        <v>4</v>
      </c>
      <c r="D359" s="151">
        <v>1000</v>
      </c>
      <c r="E359" s="152">
        <v>1345</v>
      </c>
      <c r="F359" s="152">
        <v>1330</v>
      </c>
      <c r="G359" s="152">
        <v>0</v>
      </c>
      <c r="H359" s="149">
        <v>0</v>
      </c>
      <c r="I359" s="149">
        <f t="shared" si="477"/>
        <v>-15000</v>
      </c>
      <c r="J359" s="149">
        <v>0</v>
      </c>
      <c r="K359" s="149">
        <v>0</v>
      </c>
      <c r="L359" s="153">
        <f t="shared" si="478"/>
        <v>-15000</v>
      </c>
    </row>
    <row r="360" spans="1:12">
      <c r="A360" s="148">
        <v>43560</v>
      </c>
      <c r="B360" s="149" t="s">
        <v>31</v>
      </c>
      <c r="C360" s="150" t="s">
        <v>4</v>
      </c>
      <c r="D360" s="151">
        <v>1000</v>
      </c>
      <c r="E360" s="152">
        <v>1220</v>
      </c>
      <c r="F360" s="152">
        <v>1230</v>
      </c>
      <c r="G360" s="152">
        <v>0</v>
      </c>
      <c r="H360" s="149">
        <v>0</v>
      </c>
      <c r="I360" s="149">
        <f t="shared" ref="I360" si="479">SUM(F360-E360)*D360</f>
        <v>10000</v>
      </c>
      <c r="J360" s="149">
        <v>0</v>
      </c>
      <c r="K360" s="149">
        <v>0</v>
      </c>
      <c r="L360" s="153">
        <f t="shared" ref="L360" si="480">SUM(I360:K360)</f>
        <v>10000</v>
      </c>
    </row>
    <row r="361" spans="1:12">
      <c r="A361" s="148">
        <v>43558</v>
      </c>
      <c r="B361" s="149" t="s">
        <v>3</v>
      </c>
      <c r="C361" s="150" t="s">
        <v>4</v>
      </c>
      <c r="D361" s="151">
        <v>1000</v>
      </c>
      <c r="E361" s="152">
        <v>1030</v>
      </c>
      <c r="F361" s="152">
        <v>1030</v>
      </c>
      <c r="G361" s="152">
        <v>0</v>
      </c>
      <c r="H361" s="149">
        <v>0</v>
      </c>
      <c r="I361" s="149">
        <f t="shared" ref="I361" si="481">SUM(F361-E361)*D361</f>
        <v>0</v>
      </c>
      <c r="J361" s="149">
        <v>0</v>
      </c>
      <c r="K361" s="149">
        <v>0</v>
      </c>
      <c r="L361" s="153">
        <f t="shared" ref="L361" si="482">SUM(I361:K361)</f>
        <v>0</v>
      </c>
    </row>
    <row r="362" spans="1:12">
      <c r="A362" s="148">
        <v>43558</v>
      </c>
      <c r="B362" s="149" t="s">
        <v>296</v>
      </c>
      <c r="C362" s="150" t="s">
        <v>4</v>
      </c>
      <c r="D362" s="151">
        <v>1000</v>
      </c>
      <c r="E362" s="152">
        <v>920</v>
      </c>
      <c r="F362" s="152">
        <v>930</v>
      </c>
      <c r="G362" s="152">
        <v>0</v>
      </c>
      <c r="H362" s="149">
        <v>0</v>
      </c>
      <c r="I362" s="149">
        <f t="shared" ref="I362" si="483">SUM(F362-E362)*D362</f>
        <v>10000</v>
      </c>
      <c r="J362" s="149">
        <v>0</v>
      </c>
      <c r="K362" s="149">
        <v>0</v>
      </c>
      <c r="L362" s="153">
        <f t="shared" ref="L362" si="484">SUM(I362:K362)</f>
        <v>10000</v>
      </c>
    </row>
    <row r="363" spans="1:12">
      <c r="A363" s="148">
        <v>43557</v>
      </c>
      <c r="B363" s="149" t="s">
        <v>295</v>
      </c>
      <c r="C363" s="150" t="s">
        <v>4</v>
      </c>
      <c r="D363" s="151">
        <v>4000</v>
      </c>
      <c r="E363" s="152">
        <v>139.25</v>
      </c>
      <c r="F363" s="152">
        <v>139.25</v>
      </c>
      <c r="G363" s="152">
        <v>0</v>
      </c>
      <c r="H363" s="149">
        <v>0</v>
      </c>
      <c r="I363" s="149">
        <f t="shared" ref="I363" si="485">SUM(F363-E363)*D363</f>
        <v>0</v>
      </c>
      <c r="J363" s="149">
        <v>0</v>
      </c>
      <c r="K363" s="149">
        <v>0</v>
      </c>
      <c r="L363" s="153">
        <f t="shared" ref="L363" si="486">SUM(I363:K363)</f>
        <v>0</v>
      </c>
    </row>
    <row r="364" spans="1:12">
      <c r="A364" s="148">
        <v>43557</v>
      </c>
      <c r="B364" s="149" t="s">
        <v>74</v>
      </c>
      <c r="C364" s="150" t="s">
        <v>4</v>
      </c>
      <c r="D364" s="151">
        <v>2000</v>
      </c>
      <c r="E364" s="152">
        <v>624</v>
      </c>
      <c r="F364" s="152">
        <v>617</v>
      </c>
      <c r="G364" s="152">
        <v>0</v>
      </c>
      <c r="H364" s="149">
        <v>0</v>
      </c>
      <c r="I364" s="149">
        <f t="shared" ref="I364" si="487">SUM(F364-E364)*D364</f>
        <v>-14000</v>
      </c>
      <c r="J364" s="149">
        <v>0</v>
      </c>
      <c r="K364" s="149">
        <v>0</v>
      </c>
      <c r="L364" s="153">
        <f t="shared" ref="L364" si="488">SUM(I364:K364)</f>
        <v>-14000</v>
      </c>
    </row>
    <row r="365" spans="1:12">
      <c r="A365" s="148">
        <v>43557</v>
      </c>
      <c r="B365" s="149" t="s">
        <v>289</v>
      </c>
      <c r="C365" s="150" t="s">
        <v>4</v>
      </c>
      <c r="D365" s="151">
        <v>1000</v>
      </c>
      <c r="E365" s="152">
        <v>1010</v>
      </c>
      <c r="F365" s="152">
        <v>1018</v>
      </c>
      <c r="G365" s="152">
        <v>0</v>
      </c>
      <c r="H365" s="149">
        <v>0</v>
      </c>
      <c r="I365" s="149">
        <f t="shared" ref="I365" si="489">SUM(F365-E365)*D365</f>
        <v>8000</v>
      </c>
      <c r="J365" s="149">
        <v>0</v>
      </c>
      <c r="K365" s="149">
        <v>0</v>
      </c>
      <c r="L365" s="153">
        <f t="shared" ref="L365" si="490">SUM(I365:K365)</f>
        <v>8000</v>
      </c>
    </row>
    <row r="366" spans="1:12">
      <c r="A366" s="148">
        <v>43556</v>
      </c>
      <c r="B366" s="149" t="s">
        <v>291</v>
      </c>
      <c r="C366" s="150" t="s">
        <v>4</v>
      </c>
      <c r="D366" s="151">
        <v>1000</v>
      </c>
      <c r="E366" s="152">
        <v>1375</v>
      </c>
      <c r="F366" s="152">
        <v>1385</v>
      </c>
      <c r="G366" s="152">
        <v>1395</v>
      </c>
      <c r="H366" s="149">
        <v>0</v>
      </c>
      <c r="I366" s="149">
        <f t="shared" ref="I366" si="491">SUM(F366-E366)*D366</f>
        <v>10000</v>
      </c>
      <c r="J366" s="149">
        <f>SUM(G366-F366)*D366</f>
        <v>10000</v>
      </c>
      <c r="K366" s="149">
        <v>0</v>
      </c>
      <c r="L366" s="153">
        <f t="shared" ref="L366" si="492">SUM(I366:K366)</f>
        <v>20000</v>
      </c>
    </row>
    <row r="367" spans="1:12">
      <c r="A367" s="172"/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</row>
    <row r="368" spans="1:12">
      <c r="A368" s="169"/>
      <c r="B368" s="169"/>
      <c r="C368" s="169"/>
      <c r="D368" s="169"/>
      <c r="E368" s="169"/>
      <c r="F368" s="169"/>
      <c r="G368" s="169" t="s">
        <v>281</v>
      </c>
      <c r="H368" s="170"/>
      <c r="I368" s="171">
        <f>SUM(I337:I366)</f>
        <v>75000</v>
      </c>
      <c r="J368" s="170"/>
      <c r="K368" s="170" t="s">
        <v>282</v>
      </c>
      <c r="L368" s="171">
        <f>SUM(L337:L366)</f>
        <v>129000</v>
      </c>
    </row>
    <row r="369" spans="1:12">
      <c r="A369" s="172"/>
      <c r="B369" s="172"/>
      <c r="C369" s="172"/>
      <c r="D369" s="172"/>
      <c r="E369" s="172"/>
      <c r="F369" s="172"/>
      <c r="G369" s="172"/>
      <c r="H369" s="172"/>
      <c r="I369" s="172"/>
      <c r="J369" s="172"/>
      <c r="K369" s="172"/>
      <c r="L369" s="172"/>
    </row>
    <row r="370" spans="1:12">
      <c r="A370" s="205"/>
      <c r="B370" s="177"/>
      <c r="C370" s="177"/>
      <c r="D370" s="206"/>
      <c r="E370" s="206"/>
      <c r="F370" s="201">
        <v>43525</v>
      </c>
      <c r="G370" s="177"/>
      <c r="H370" s="177"/>
      <c r="I370" s="178"/>
      <c r="J370" s="178"/>
      <c r="K370" s="178"/>
      <c r="L370" s="178"/>
    </row>
    <row r="371" spans="1:12">
      <c r="A371" s="172"/>
      <c r="B371" s="172"/>
      <c r="C371" s="172"/>
      <c r="D371" s="172"/>
      <c r="E371" s="172"/>
      <c r="F371" s="172"/>
      <c r="G371" s="172"/>
      <c r="H371" s="172"/>
      <c r="I371" s="172"/>
      <c r="J371" s="179" t="s">
        <v>297</v>
      </c>
      <c r="K371" s="207"/>
      <c r="L371" s="208">
        <v>0.78</v>
      </c>
    </row>
    <row r="372" spans="1:12">
      <c r="A372" s="148">
        <v>43553</v>
      </c>
      <c r="B372" s="149" t="s">
        <v>79</v>
      </c>
      <c r="C372" s="150" t="s">
        <v>4</v>
      </c>
      <c r="D372" s="151">
        <v>1000</v>
      </c>
      <c r="E372" s="152">
        <v>1050</v>
      </c>
      <c r="F372" s="152">
        <v>1060</v>
      </c>
      <c r="G372" s="152">
        <v>0</v>
      </c>
      <c r="H372" s="149">
        <v>0</v>
      </c>
      <c r="I372" s="149">
        <f t="shared" ref="I372" si="493">SUM(F372-E372)*D372</f>
        <v>10000</v>
      </c>
      <c r="J372" s="149">
        <v>0</v>
      </c>
      <c r="K372" s="149">
        <v>0</v>
      </c>
      <c r="L372" s="153">
        <f t="shared" ref="L372" si="494">SUM(I372:K372)</f>
        <v>10000</v>
      </c>
    </row>
    <row r="373" spans="1:12">
      <c r="A373" s="148">
        <v>43553</v>
      </c>
      <c r="B373" s="149" t="s">
        <v>279</v>
      </c>
      <c r="C373" s="150" t="s">
        <v>4</v>
      </c>
      <c r="D373" s="151">
        <v>4000</v>
      </c>
      <c r="E373" s="152">
        <v>104.25</v>
      </c>
      <c r="F373" s="152">
        <v>105.5</v>
      </c>
      <c r="G373" s="152">
        <v>107.5</v>
      </c>
      <c r="H373" s="149">
        <v>0</v>
      </c>
      <c r="I373" s="149">
        <f t="shared" ref="I373" si="495">SUM(F373-E373)*D373</f>
        <v>5000</v>
      </c>
      <c r="J373" s="149">
        <f>SUM(G373-F373)*D373</f>
        <v>8000</v>
      </c>
      <c r="K373" s="149">
        <v>0</v>
      </c>
      <c r="L373" s="153">
        <f t="shared" ref="L373" si="496">SUM(I373:K373)</f>
        <v>13000</v>
      </c>
    </row>
    <row r="374" spans="1:12">
      <c r="A374" s="148">
        <v>43552</v>
      </c>
      <c r="B374" s="149" t="s">
        <v>290</v>
      </c>
      <c r="C374" s="150" t="s">
        <v>4</v>
      </c>
      <c r="D374" s="151">
        <v>4000</v>
      </c>
      <c r="E374" s="152">
        <v>97</v>
      </c>
      <c r="F374" s="152">
        <v>97.5</v>
      </c>
      <c r="G374" s="152">
        <v>0</v>
      </c>
      <c r="H374" s="149">
        <v>0</v>
      </c>
      <c r="I374" s="149">
        <f t="shared" ref="I374" si="497">SUM(F374-E374)*D374</f>
        <v>2000</v>
      </c>
      <c r="J374" s="149">
        <v>0</v>
      </c>
      <c r="K374" s="149">
        <f t="shared" ref="K374" si="498">SUM(H374-G374)*D374</f>
        <v>0</v>
      </c>
      <c r="L374" s="153">
        <f t="shared" ref="L374" si="499">SUM(I374:K374)</f>
        <v>2000</v>
      </c>
    </row>
    <row r="375" spans="1:12">
      <c r="A375" s="148">
        <v>43552</v>
      </c>
      <c r="B375" s="149" t="s">
        <v>25</v>
      </c>
      <c r="C375" s="150" t="s">
        <v>4</v>
      </c>
      <c r="D375" s="151">
        <v>1000</v>
      </c>
      <c r="E375" s="152">
        <v>1180</v>
      </c>
      <c r="F375" s="152">
        <v>1185</v>
      </c>
      <c r="G375" s="152">
        <v>0</v>
      </c>
      <c r="H375" s="149">
        <v>0</v>
      </c>
      <c r="I375" s="149">
        <f t="shared" ref="I375" si="500">SUM(F375-E375)*D375</f>
        <v>5000</v>
      </c>
      <c r="J375" s="149">
        <v>0</v>
      </c>
      <c r="K375" s="149">
        <f t="shared" ref="K375" si="501">SUM(H375-G375)*D375</f>
        <v>0</v>
      </c>
      <c r="L375" s="153">
        <f t="shared" ref="L375" si="502">SUM(I375:K375)</f>
        <v>5000</v>
      </c>
    </row>
    <row r="376" spans="1:12">
      <c r="A376" s="148">
        <v>43551</v>
      </c>
      <c r="B376" s="149" t="s">
        <v>288</v>
      </c>
      <c r="C376" s="150" t="s">
        <v>4</v>
      </c>
      <c r="D376" s="151">
        <v>1000</v>
      </c>
      <c r="E376" s="152">
        <v>1410</v>
      </c>
      <c r="F376" s="152">
        <v>1420</v>
      </c>
      <c r="G376" s="152">
        <v>1430</v>
      </c>
      <c r="H376" s="149">
        <v>1440</v>
      </c>
      <c r="I376" s="149">
        <f t="shared" ref="I376" si="503">SUM(F376-E376)*D376</f>
        <v>10000</v>
      </c>
      <c r="J376" s="149">
        <f>SUM(G376-F376)*D376</f>
        <v>10000</v>
      </c>
      <c r="K376" s="149">
        <f t="shared" ref="K376" si="504">SUM(H376-G376)*D376</f>
        <v>10000</v>
      </c>
      <c r="L376" s="153">
        <f t="shared" ref="L376" si="505">SUM(I376:K376)</f>
        <v>30000</v>
      </c>
    </row>
    <row r="377" spans="1:12">
      <c r="A377" s="148">
        <v>43551</v>
      </c>
      <c r="B377" s="149" t="s">
        <v>5</v>
      </c>
      <c r="C377" s="150" t="s">
        <v>4</v>
      </c>
      <c r="D377" s="151">
        <v>1000</v>
      </c>
      <c r="E377" s="152">
        <v>990</v>
      </c>
      <c r="F377" s="152">
        <v>975</v>
      </c>
      <c r="G377" s="152">
        <v>0</v>
      </c>
      <c r="H377" s="149">
        <v>0</v>
      </c>
      <c r="I377" s="149">
        <f t="shared" ref="I377" si="506">SUM(F377-E377)*D377</f>
        <v>-15000</v>
      </c>
      <c r="J377" s="149">
        <v>0</v>
      </c>
      <c r="K377" s="149">
        <f t="shared" ref="K377" si="507">SUM(H377-G377)*D377</f>
        <v>0</v>
      </c>
      <c r="L377" s="153">
        <f t="shared" ref="L377" si="508">SUM(I377:K377)</f>
        <v>-15000</v>
      </c>
    </row>
    <row r="378" spans="1:12">
      <c r="A378" s="148">
        <v>43550</v>
      </c>
      <c r="B378" s="149" t="s">
        <v>289</v>
      </c>
      <c r="C378" s="150" t="s">
        <v>4</v>
      </c>
      <c r="D378" s="151">
        <v>1000</v>
      </c>
      <c r="E378" s="152">
        <v>933.5</v>
      </c>
      <c r="F378" s="152">
        <v>943</v>
      </c>
      <c r="G378" s="152">
        <v>953</v>
      </c>
      <c r="H378" s="149">
        <v>963</v>
      </c>
      <c r="I378" s="149">
        <f t="shared" ref="I378" si="509">SUM(F378-E378)*D378</f>
        <v>9500</v>
      </c>
      <c r="J378" s="149">
        <f>SUM(G378-F378)*D378</f>
        <v>10000</v>
      </c>
      <c r="K378" s="149">
        <f t="shared" ref="K378" si="510">SUM(H378-G378)*D378</f>
        <v>10000</v>
      </c>
      <c r="L378" s="153">
        <f t="shared" ref="L378" si="511">SUM(I378:K378)</f>
        <v>29500</v>
      </c>
    </row>
    <row r="379" spans="1:12">
      <c r="A379" s="148">
        <v>43549</v>
      </c>
      <c r="B379" s="149" t="s">
        <v>31</v>
      </c>
      <c r="C379" s="150" t="s">
        <v>4</v>
      </c>
      <c r="D379" s="151">
        <v>1000</v>
      </c>
      <c r="E379" s="152">
        <v>1205</v>
      </c>
      <c r="F379" s="152">
        <v>1208</v>
      </c>
      <c r="G379" s="152">
        <v>0</v>
      </c>
      <c r="H379" s="149">
        <v>0</v>
      </c>
      <c r="I379" s="149">
        <f t="shared" ref="I379:I380" si="512">SUM(F379-E379)*D379</f>
        <v>3000</v>
      </c>
      <c r="J379" s="149">
        <v>0</v>
      </c>
      <c r="K379" s="149">
        <f t="shared" ref="K379" si="513">SUM(H379-G379)*D379</f>
        <v>0</v>
      </c>
      <c r="L379" s="153">
        <f t="shared" ref="L379:L380" si="514">SUM(I379:K379)</f>
        <v>3000</v>
      </c>
    </row>
    <row r="380" spans="1:12">
      <c r="A380" s="148">
        <v>43546</v>
      </c>
      <c r="B380" s="149" t="s">
        <v>33</v>
      </c>
      <c r="C380" s="150" t="s">
        <v>4</v>
      </c>
      <c r="D380" s="151">
        <v>1000</v>
      </c>
      <c r="E380" s="152">
        <v>1430</v>
      </c>
      <c r="F380" s="152">
        <v>1435</v>
      </c>
      <c r="G380" s="152">
        <v>0</v>
      </c>
      <c r="H380" s="149">
        <v>0</v>
      </c>
      <c r="I380" s="149">
        <f t="shared" si="512"/>
        <v>5000</v>
      </c>
      <c r="J380" s="149">
        <v>0</v>
      </c>
      <c r="K380" s="149">
        <f t="shared" ref="K380" si="515">SUM(H380-G380)*D380</f>
        <v>0</v>
      </c>
      <c r="L380" s="153">
        <f t="shared" si="514"/>
        <v>5000</v>
      </c>
    </row>
    <row r="381" spans="1:12">
      <c r="A381" s="148">
        <v>43544</v>
      </c>
      <c r="B381" s="149" t="s">
        <v>37</v>
      </c>
      <c r="C381" s="150" t="s">
        <v>4</v>
      </c>
      <c r="D381" s="151">
        <v>1000</v>
      </c>
      <c r="E381" s="152">
        <v>1340</v>
      </c>
      <c r="F381" s="152">
        <v>1350</v>
      </c>
      <c r="G381" s="152">
        <v>1360</v>
      </c>
      <c r="H381" s="149">
        <v>1370</v>
      </c>
      <c r="I381" s="149">
        <f t="shared" ref="I381" si="516">SUM(F381-E381)*D381</f>
        <v>10000</v>
      </c>
      <c r="J381" s="149">
        <f>SUM(G381-F381)*D381</f>
        <v>10000</v>
      </c>
      <c r="K381" s="149">
        <f t="shared" ref="K381:K383" si="517">SUM(H381-G381)*D381</f>
        <v>10000</v>
      </c>
      <c r="L381" s="153">
        <f t="shared" ref="L381" si="518">SUM(I381:K381)</f>
        <v>30000</v>
      </c>
    </row>
    <row r="382" spans="1:12">
      <c r="A382" s="148">
        <v>43543</v>
      </c>
      <c r="B382" s="149" t="s">
        <v>278</v>
      </c>
      <c r="C382" s="150" t="s">
        <v>4</v>
      </c>
      <c r="D382" s="151">
        <v>1000</v>
      </c>
      <c r="E382" s="152">
        <v>1560</v>
      </c>
      <c r="F382" s="152">
        <v>1570</v>
      </c>
      <c r="G382" s="152">
        <v>1578</v>
      </c>
      <c r="H382" s="149">
        <v>0</v>
      </c>
      <c r="I382" s="149">
        <f t="shared" ref="I382" si="519">SUM(F382-E382)*D382</f>
        <v>10000</v>
      </c>
      <c r="J382" s="149">
        <f>SUM(G382-F382)*D382</f>
        <v>8000</v>
      </c>
      <c r="K382" s="149">
        <v>0</v>
      </c>
      <c r="L382" s="153">
        <f t="shared" ref="L382" si="520">SUM(I382:K382)</f>
        <v>18000</v>
      </c>
    </row>
    <row r="383" spans="1:12">
      <c r="A383" s="148">
        <v>43542</v>
      </c>
      <c r="B383" s="149" t="s">
        <v>38</v>
      </c>
      <c r="C383" s="150" t="s">
        <v>4</v>
      </c>
      <c r="D383" s="151">
        <v>1000</v>
      </c>
      <c r="E383" s="152">
        <v>1660</v>
      </c>
      <c r="F383" s="152">
        <v>1670</v>
      </c>
      <c r="G383" s="152">
        <v>1680</v>
      </c>
      <c r="H383" s="149">
        <v>1690</v>
      </c>
      <c r="I383" s="149">
        <f t="shared" ref="I383" si="521">SUM(F383-E383)*D383</f>
        <v>10000</v>
      </c>
      <c r="J383" s="149">
        <f>SUM(G383-F383)*D383</f>
        <v>10000</v>
      </c>
      <c r="K383" s="149">
        <f t="shared" si="517"/>
        <v>10000</v>
      </c>
      <c r="L383" s="153">
        <f t="shared" ref="L383" si="522">SUM(I383:K383)</f>
        <v>30000</v>
      </c>
    </row>
    <row r="384" spans="1:12">
      <c r="A384" s="148">
        <v>43542</v>
      </c>
      <c r="B384" s="149" t="s">
        <v>5</v>
      </c>
      <c r="C384" s="150" t="s">
        <v>4</v>
      </c>
      <c r="D384" s="151">
        <v>1000</v>
      </c>
      <c r="E384" s="152">
        <v>980</v>
      </c>
      <c r="F384" s="152">
        <v>990</v>
      </c>
      <c r="G384" s="152">
        <v>1000</v>
      </c>
      <c r="H384" s="149">
        <v>1010</v>
      </c>
      <c r="I384" s="149">
        <f t="shared" ref="I384" si="523">SUM(F384-E384)*D384</f>
        <v>10000</v>
      </c>
      <c r="J384" s="149">
        <f>SUM(G384-F384)*D384</f>
        <v>10000</v>
      </c>
      <c r="K384" s="149">
        <f t="shared" ref="K384" si="524">SUM(H384-G384)*D384</f>
        <v>10000</v>
      </c>
      <c r="L384" s="153">
        <f t="shared" ref="L384" si="525">SUM(I384:K384)</f>
        <v>30000</v>
      </c>
    </row>
    <row r="385" spans="1:12">
      <c r="A385" s="148">
        <v>43539</v>
      </c>
      <c r="B385" s="149" t="s">
        <v>87</v>
      </c>
      <c r="C385" s="150" t="s">
        <v>4</v>
      </c>
      <c r="D385" s="151">
        <v>200</v>
      </c>
      <c r="E385" s="152">
        <v>2555</v>
      </c>
      <c r="F385" s="152">
        <v>2555</v>
      </c>
      <c r="G385" s="152">
        <v>0</v>
      </c>
      <c r="H385" s="149">
        <v>0</v>
      </c>
      <c r="I385" s="149">
        <f t="shared" ref="I385" si="526">SUM(F385-E385)*D385</f>
        <v>0</v>
      </c>
      <c r="J385" s="149">
        <v>0</v>
      </c>
      <c r="K385" s="149">
        <f t="shared" ref="K385" si="527">SUM(H385-G385)*D385</f>
        <v>0</v>
      </c>
      <c r="L385" s="153">
        <f t="shared" ref="L385" si="528">SUM(I385:K385)</f>
        <v>0</v>
      </c>
    </row>
    <row r="386" spans="1:12">
      <c r="A386" s="148">
        <v>43539</v>
      </c>
      <c r="B386" s="149" t="s">
        <v>6</v>
      </c>
      <c r="C386" s="150" t="s">
        <v>4</v>
      </c>
      <c r="D386" s="151">
        <v>1000</v>
      </c>
      <c r="E386" s="152">
        <v>975</v>
      </c>
      <c r="F386" s="152">
        <v>975</v>
      </c>
      <c r="G386" s="152">
        <v>0</v>
      </c>
      <c r="H386" s="149">
        <v>0</v>
      </c>
      <c r="I386" s="149">
        <f t="shared" ref="I386" si="529">SUM(F386-E386)*D386</f>
        <v>0</v>
      </c>
      <c r="J386" s="149">
        <v>0</v>
      </c>
      <c r="K386" s="149">
        <f t="shared" ref="K386" si="530">SUM(H386-G386)*D386</f>
        <v>0</v>
      </c>
      <c r="L386" s="153">
        <f t="shared" ref="L386" si="531">SUM(I386:K386)</f>
        <v>0</v>
      </c>
    </row>
    <row r="387" spans="1:12">
      <c r="A387" s="148">
        <v>43538</v>
      </c>
      <c r="B387" s="149" t="s">
        <v>65</v>
      </c>
      <c r="C387" s="150" t="s">
        <v>4</v>
      </c>
      <c r="D387" s="151">
        <v>1000</v>
      </c>
      <c r="E387" s="152">
        <v>1262</v>
      </c>
      <c r="F387" s="152">
        <v>1272</v>
      </c>
      <c r="G387" s="152">
        <v>0</v>
      </c>
      <c r="H387" s="149">
        <v>0</v>
      </c>
      <c r="I387" s="149">
        <f t="shared" ref="I387" si="532">SUM(F387-E387)*D387</f>
        <v>10000</v>
      </c>
      <c r="J387" s="149">
        <v>0</v>
      </c>
      <c r="K387" s="149">
        <f t="shared" ref="K387" si="533">SUM(H387-G387)*D387</f>
        <v>0</v>
      </c>
      <c r="L387" s="153">
        <f t="shared" ref="L387" si="534">SUM(I387:K387)</f>
        <v>10000</v>
      </c>
    </row>
    <row r="388" spans="1:12">
      <c r="A388" s="148">
        <v>43538</v>
      </c>
      <c r="B388" s="149" t="s">
        <v>288</v>
      </c>
      <c r="C388" s="150" t="s">
        <v>4</v>
      </c>
      <c r="D388" s="151">
        <v>1000</v>
      </c>
      <c r="E388" s="152">
        <v>1380</v>
      </c>
      <c r="F388" s="152">
        <v>1390</v>
      </c>
      <c r="G388" s="152">
        <v>0</v>
      </c>
      <c r="H388" s="149">
        <v>0</v>
      </c>
      <c r="I388" s="149">
        <f t="shared" ref="I388" si="535">SUM(F388-E388)*D388</f>
        <v>10000</v>
      </c>
      <c r="J388" s="149">
        <v>0</v>
      </c>
      <c r="K388" s="149">
        <f t="shared" ref="K388" si="536">SUM(H388-G388)*D388</f>
        <v>0</v>
      </c>
      <c r="L388" s="153">
        <f t="shared" ref="L388" si="537">SUM(I388:K388)</f>
        <v>10000</v>
      </c>
    </row>
    <row r="389" spans="1:12">
      <c r="A389" s="148">
        <v>43537</v>
      </c>
      <c r="B389" s="149" t="s">
        <v>5</v>
      </c>
      <c r="C389" s="150" t="s">
        <v>4</v>
      </c>
      <c r="D389" s="151">
        <v>1000</v>
      </c>
      <c r="E389" s="152">
        <v>926</v>
      </c>
      <c r="F389" s="152">
        <v>933</v>
      </c>
      <c r="G389" s="152">
        <v>943</v>
      </c>
      <c r="H389" s="149">
        <v>953</v>
      </c>
      <c r="I389" s="149">
        <f t="shared" ref="I389" si="538">SUM(F389-E389)*D389</f>
        <v>7000</v>
      </c>
      <c r="J389" s="149">
        <f>SUM(G389-F389)*D389</f>
        <v>10000</v>
      </c>
      <c r="K389" s="149">
        <f t="shared" ref="K389" si="539">SUM(H389-G389)*D389</f>
        <v>10000</v>
      </c>
      <c r="L389" s="153">
        <f t="shared" ref="L389" si="540">SUM(I389:K389)</f>
        <v>27000</v>
      </c>
    </row>
    <row r="390" spans="1:12">
      <c r="A390" s="148">
        <v>43536</v>
      </c>
      <c r="B390" s="149" t="s">
        <v>287</v>
      </c>
      <c r="C390" s="150" t="s">
        <v>4</v>
      </c>
      <c r="D390" s="151">
        <v>1000</v>
      </c>
      <c r="E390" s="152">
        <v>1046</v>
      </c>
      <c r="F390" s="152">
        <v>1056</v>
      </c>
      <c r="G390" s="152">
        <v>1066</v>
      </c>
      <c r="H390" s="149">
        <v>1076</v>
      </c>
      <c r="I390" s="149">
        <f t="shared" ref="I390" si="541">SUM(F390-E390)*D390</f>
        <v>10000</v>
      </c>
      <c r="J390" s="149">
        <f>SUM(G390-F390)*D390</f>
        <v>10000</v>
      </c>
      <c r="K390" s="149">
        <f t="shared" ref="K390" si="542">SUM(H390-G390)*D390</f>
        <v>10000</v>
      </c>
      <c r="L390" s="153">
        <f t="shared" ref="L390" si="543">SUM(I390:K390)</f>
        <v>30000</v>
      </c>
    </row>
    <row r="391" spans="1:12">
      <c r="A391" s="148">
        <v>43536</v>
      </c>
      <c r="B391" s="149" t="s">
        <v>37</v>
      </c>
      <c r="C391" s="150" t="s">
        <v>4</v>
      </c>
      <c r="D391" s="151">
        <v>1000</v>
      </c>
      <c r="E391" s="152">
        <v>1280</v>
      </c>
      <c r="F391" s="152">
        <v>1264</v>
      </c>
      <c r="G391" s="152">
        <v>0</v>
      </c>
      <c r="H391" s="149">
        <v>0</v>
      </c>
      <c r="I391" s="149">
        <f t="shared" ref="I391" si="544">SUM(F391-E391)*D391</f>
        <v>-16000</v>
      </c>
      <c r="J391" s="149">
        <v>0</v>
      </c>
      <c r="K391" s="149">
        <v>0</v>
      </c>
      <c r="L391" s="153">
        <f t="shared" ref="L391" si="545">SUM(I391:K391)</f>
        <v>-16000</v>
      </c>
    </row>
    <row r="392" spans="1:12">
      <c r="A392" s="148">
        <v>43535</v>
      </c>
      <c r="B392" s="149" t="s">
        <v>65</v>
      </c>
      <c r="C392" s="150" t="s">
        <v>4</v>
      </c>
      <c r="D392" s="151">
        <v>1000</v>
      </c>
      <c r="E392" s="152">
        <v>1250</v>
      </c>
      <c r="F392" s="152">
        <v>1260</v>
      </c>
      <c r="G392" s="152">
        <v>0</v>
      </c>
      <c r="H392" s="149">
        <v>0</v>
      </c>
      <c r="I392" s="149">
        <f t="shared" ref="I392:I393" si="546">SUM(F392-E392)*D392</f>
        <v>10000</v>
      </c>
      <c r="J392" s="149">
        <v>0</v>
      </c>
      <c r="K392" s="149">
        <v>0</v>
      </c>
      <c r="L392" s="153">
        <f t="shared" ref="L392:L393" si="547">SUM(I392:K392)</f>
        <v>10000</v>
      </c>
    </row>
    <row r="393" spans="1:12">
      <c r="A393" s="148">
        <v>43535</v>
      </c>
      <c r="B393" s="149" t="s">
        <v>286</v>
      </c>
      <c r="C393" s="150" t="s">
        <v>4</v>
      </c>
      <c r="D393" s="151">
        <v>1000</v>
      </c>
      <c r="E393" s="152">
        <v>817</v>
      </c>
      <c r="F393" s="152">
        <v>825</v>
      </c>
      <c r="G393" s="152">
        <v>0</v>
      </c>
      <c r="H393" s="149">
        <v>0</v>
      </c>
      <c r="I393" s="149">
        <f t="shared" si="546"/>
        <v>8000</v>
      </c>
      <c r="J393" s="149">
        <v>0</v>
      </c>
      <c r="K393" s="149">
        <v>0</v>
      </c>
      <c r="L393" s="153">
        <f t="shared" si="547"/>
        <v>8000</v>
      </c>
    </row>
    <row r="394" spans="1:12">
      <c r="A394" s="148">
        <v>43535</v>
      </c>
      <c r="B394" s="149" t="s">
        <v>5</v>
      </c>
      <c r="C394" s="150" t="s">
        <v>4</v>
      </c>
      <c r="D394" s="151">
        <v>1000</v>
      </c>
      <c r="E394" s="152">
        <v>914</v>
      </c>
      <c r="F394" s="152">
        <v>914</v>
      </c>
      <c r="G394" s="152">
        <v>0</v>
      </c>
      <c r="H394" s="149">
        <v>0</v>
      </c>
      <c r="I394" s="149">
        <f t="shared" ref="I394" si="548">SUM(F394-E394)*D394</f>
        <v>0</v>
      </c>
      <c r="J394" s="149">
        <v>0</v>
      </c>
      <c r="K394" s="149">
        <v>0</v>
      </c>
      <c r="L394" s="153">
        <f t="shared" ref="L394" si="549">SUM(I394:K394)</f>
        <v>0</v>
      </c>
    </row>
    <row r="395" spans="1:12">
      <c r="A395" s="148">
        <v>43535</v>
      </c>
      <c r="B395" s="149" t="s">
        <v>38</v>
      </c>
      <c r="C395" s="150" t="s">
        <v>4</v>
      </c>
      <c r="D395" s="151">
        <v>1000</v>
      </c>
      <c r="E395" s="152">
        <v>1555</v>
      </c>
      <c r="F395" s="152">
        <v>1540</v>
      </c>
      <c r="G395" s="152">
        <v>0</v>
      </c>
      <c r="H395" s="149">
        <v>0</v>
      </c>
      <c r="I395" s="149">
        <f t="shared" ref="I395" si="550">SUM(F395-E395)*D395</f>
        <v>-15000</v>
      </c>
      <c r="J395" s="149">
        <v>0</v>
      </c>
      <c r="K395" s="149">
        <v>0</v>
      </c>
      <c r="L395" s="153">
        <f t="shared" ref="L395" si="551">SUM(I395:K395)</f>
        <v>-15000</v>
      </c>
    </row>
    <row r="396" spans="1:12">
      <c r="A396" s="148">
        <v>43532</v>
      </c>
      <c r="B396" s="149" t="s">
        <v>37</v>
      </c>
      <c r="C396" s="150" t="s">
        <v>4</v>
      </c>
      <c r="D396" s="151">
        <v>1000</v>
      </c>
      <c r="E396" s="152">
        <v>1040</v>
      </c>
      <c r="F396" s="152">
        <v>1050</v>
      </c>
      <c r="G396" s="152">
        <v>0</v>
      </c>
      <c r="H396" s="149">
        <v>0</v>
      </c>
      <c r="I396" s="149">
        <f t="shared" ref="I396:I401" si="552">SUM(F396-E396)*D396</f>
        <v>10000</v>
      </c>
      <c r="J396" s="149">
        <v>0</v>
      </c>
      <c r="K396" s="149">
        <v>0</v>
      </c>
      <c r="L396" s="153">
        <f t="shared" ref="L396" si="553">SUM(I396:K396)</f>
        <v>10000</v>
      </c>
    </row>
    <row r="397" spans="1:12">
      <c r="A397" s="148">
        <v>43531</v>
      </c>
      <c r="B397" s="149" t="s">
        <v>46</v>
      </c>
      <c r="C397" s="150" t="s">
        <v>4</v>
      </c>
      <c r="D397" s="151">
        <v>4000</v>
      </c>
      <c r="E397" s="152">
        <v>232</v>
      </c>
      <c r="F397" s="152">
        <v>233.8</v>
      </c>
      <c r="G397" s="152">
        <v>0</v>
      </c>
      <c r="H397" s="149">
        <v>0</v>
      </c>
      <c r="I397" s="149">
        <f t="shared" si="552"/>
        <v>7200.0000000000455</v>
      </c>
      <c r="J397" s="149">
        <v>0</v>
      </c>
      <c r="K397" s="149">
        <f t="shared" ref="K397:K402" si="554">SUM(H397-G397)*D397</f>
        <v>0</v>
      </c>
      <c r="L397" s="153">
        <f t="shared" ref="L397:L403" si="555">SUM(I397:K397)</f>
        <v>7200.0000000000455</v>
      </c>
    </row>
    <row r="398" spans="1:12">
      <c r="A398" s="148">
        <v>43531</v>
      </c>
      <c r="B398" s="149" t="s">
        <v>93</v>
      </c>
      <c r="C398" s="150" t="s">
        <v>4</v>
      </c>
      <c r="D398" s="151">
        <v>1000</v>
      </c>
      <c r="E398" s="152">
        <v>790</v>
      </c>
      <c r="F398" s="152">
        <v>780</v>
      </c>
      <c r="G398" s="152">
        <v>0</v>
      </c>
      <c r="H398" s="149">
        <v>0</v>
      </c>
      <c r="I398" s="149">
        <f t="shared" si="552"/>
        <v>-10000</v>
      </c>
      <c r="J398" s="149">
        <v>0</v>
      </c>
      <c r="K398" s="149">
        <f t="shared" si="554"/>
        <v>0</v>
      </c>
      <c r="L398" s="153">
        <f t="shared" si="555"/>
        <v>-10000</v>
      </c>
    </row>
    <row r="399" spans="1:12">
      <c r="A399" s="148">
        <v>43530</v>
      </c>
      <c r="B399" s="149" t="s">
        <v>33</v>
      </c>
      <c r="C399" s="150" t="s">
        <v>4</v>
      </c>
      <c r="D399" s="151">
        <v>1000</v>
      </c>
      <c r="E399" s="152">
        <v>1297</v>
      </c>
      <c r="F399" s="152">
        <v>1307</v>
      </c>
      <c r="G399" s="152">
        <v>1317</v>
      </c>
      <c r="H399" s="149">
        <v>1327</v>
      </c>
      <c r="I399" s="149">
        <f t="shared" si="552"/>
        <v>10000</v>
      </c>
      <c r="J399" s="149">
        <f>SUM(G399-F399)*D399</f>
        <v>10000</v>
      </c>
      <c r="K399" s="149">
        <f t="shared" si="554"/>
        <v>10000</v>
      </c>
      <c r="L399" s="153">
        <f t="shared" si="555"/>
        <v>30000</v>
      </c>
    </row>
    <row r="400" spans="1:12">
      <c r="A400" s="148">
        <v>43529</v>
      </c>
      <c r="B400" s="149" t="s">
        <v>49</v>
      </c>
      <c r="C400" s="150" t="s">
        <v>4</v>
      </c>
      <c r="D400" s="151">
        <v>1000</v>
      </c>
      <c r="E400" s="152">
        <v>675</v>
      </c>
      <c r="F400" s="152">
        <v>682</v>
      </c>
      <c r="G400" s="152">
        <v>690</v>
      </c>
      <c r="H400" s="149">
        <v>700</v>
      </c>
      <c r="I400" s="149">
        <f t="shared" si="552"/>
        <v>7000</v>
      </c>
      <c r="J400" s="149">
        <f>SUM(G400-F400)*D400</f>
        <v>8000</v>
      </c>
      <c r="K400" s="149">
        <f t="shared" si="554"/>
        <v>10000</v>
      </c>
      <c r="L400" s="153">
        <f t="shared" si="555"/>
        <v>25000</v>
      </c>
    </row>
    <row r="401" spans="1:12">
      <c r="A401" s="148">
        <v>43529</v>
      </c>
      <c r="B401" s="149" t="s">
        <v>37</v>
      </c>
      <c r="C401" s="150" t="s">
        <v>4</v>
      </c>
      <c r="D401" s="151">
        <v>1000</v>
      </c>
      <c r="E401" s="152">
        <v>1143</v>
      </c>
      <c r="F401" s="152">
        <v>1153</v>
      </c>
      <c r="G401" s="152">
        <v>1163</v>
      </c>
      <c r="H401" s="149">
        <v>1170</v>
      </c>
      <c r="I401" s="149">
        <f t="shared" si="552"/>
        <v>10000</v>
      </c>
      <c r="J401" s="149">
        <f>SUM(G401-F401)*D401</f>
        <v>10000</v>
      </c>
      <c r="K401" s="149">
        <f t="shared" si="554"/>
        <v>7000</v>
      </c>
      <c r="L401" s="153">
        <f t="shared" si="555"/>
        <v>27000</v>
      </c>
    </row>
    <row r="402" spans="1:12">
      <c r="A402" s="148">
        <v>43529</v>
      </c>
      <c r="B402" s="149" t="s">
        <v>79</v>
      </c>
      <c r="C402" s="150" t="s">
        <v>4</v>
      </c>
      <c r="D402" s="151">
        <v>1000</v>
      </c>
      <c r="E402" s="152">
        <v>1000</v>
      </c>
      <c r="F402" s="152">
        <v>1000</v>
      </c>
      <c r="G402" s="152">
        <v>0</v>
      </c>
      <c r="H402" s="149">
        <v>0</v>
      </c>
      <c r="I402" s="149">
        <v>0</v>
      </c>
      <c r="J402" s="149">
        <v>0</v>
      </c>
      <c r="K402" s="149">
        <f t="shared" si="554"/>
        <v>0</v>
      </c>
      <c r="L402" s="153">
        <f t="shared" si="555"/>
        <v>0</v>
      </c>
    </row>
    <row r="403" spans="1:12">
      <c r="A403" s="148">
        <v>43525</v>
      </c>
      <c r="B403" s="149" t="s">
        <v>31</v>
      </c>
      <c r="C403" s="150" t="s">
        <v>4</v>
      </c>
      <c r="D403" s="151">
        <v>1000</v>
      </c>
      <c r="E403" s="152">
        <v>1155</v>
      </c>
      <c r="F403" s="152">
        <v>1164</v>
      </c>
      <c r="G403" s="152">
        <v>0</v>
      </c>
      <c r="H403" s="149">
        <v>0</v>
      </c>
      <c r="I403" s="149">
        <f>SUM(F403-E403)*D403</f>
        <v>9000</v>
      </c>
      <c r="J403" s="149">
        <v>0</v>
      </c>
      <c r="K403" s="149">
        <v>0</v>
      </c>
      <c r="L403" s="153">
        <f t="shared" si="555"/>
        <v>9000</v>
      </c>
    </row>
    <row r="404" spans="1:12">
      <c r="A404" s="172"/>
      <c r="B404" s="172"/>
      <c r="C404" s="172"/>
      <c r="D404" s="172"/>
      <c r="E404" s="172"/>
      <c r="F404" s="172"/>
      <c r="G404" s="172"/>
      <c r="H404" s="172"/>
      <c r="I404" s="172"/>
      <c r="J404" s="172"/>
      <c r="K404" s="172"/>
      <c r="L404" s="172"/>
    </row>
    <row r="405" spans="1:12">
      <c r="A405" s="169"/>
      <c r="B405" s="169"/>
      <c r="C405" s="169"/>
      <c r="D405" s="169"/>
      <c r="E405" s="169"/>
      <c r="F405" s="169"/>
      <c r="G405" s="169" t="s">
        <v>281</v>
      </c>
      <c r="H405" s="170"/>
      <c r="I405" s="171">
        <f>SUM(I372:I403)</f>
        <v>141700.00000000006</v>
      </c>
      <c r="J405" s="170"/>
      <c r="K405" s="170" t="s">
        <v>282</v>
      </c>
      <c r="L405" s="171">
        <f>SUM(L372:L403)</f>
        <v>352700.00000000006</v>
      </c>
    </row>
    <row r="406" spans="1:12">
      <c r="A406" s="172"/>
      <c r="B406" s="172"/>
      <c r="C406" s="172"/>
      <c r="D406" s="172"/>
      <c r="E406" s="172"/>
      <c r="F406" s="172"/>
      <c r="G406" s="172"/>
      <c r="H406" s="172"/>
      <c r="I406" s="172"/>
      <c r="J406" s="172"/>
      <c r="K406" s="172"/>
      <c r="L406" s="172"/>
    </row>
    <row r="407" spans="1:12">
      <c r="A407" s="205"/>
      <c r="B407" s="177"/>
      <c r="C407" s="177"/>
      <c r="D407" s="206"/>
      <c r="E407" s="206"/>
      <c r="F407" s="201">
        <v>43497</v>
      </c>
      <c r="G407" s="177"/>
      <c r="H407" s="177"/>
      <c r="I407" s="178"/>
      <c r="J407" s="178"/>
      <c r="K407" s="178"/>
      <c r="L407" s="178"/>
    </row>
    <row r="408" spans="1:12">
      <c r="A408" s="172"/>
      <c r="B408" s="172"/>
      <c r="C408" s="172"/>
      <c r="D408" s="172"/>
      <c r="E408" s="172"/>
      <c r="F408" s="172"/>
      <c r="G408" s="172"/>
      <c r="H408" s="172"/>
      <c r="I408" s="172"/>
      <c r="J408" s="179" t="s">
        <v>297</v>
      </c>
      <c r="K408" s="207"/>
      <c r="L408" s="208">
        <v>0.74</v>
      </c>
    </row>
    <row r="409" spans="1:12">
      <c r="A409" s="148">
        <v>43524</v>
      </c>
      <c r="B409" s="149" t="s">
        <v>31</v>
      </c>
      <c r="C409" s="150" t="s">
        <v>4</v>
      </c>
      <c r="D409" s="151">
        <v>1000</v>
      </c>
      <c r="E409" s="152">
        <v>1135</v>
      </c>
      <c r="F409" s="152">
        <v>1142</v>
      </c>
      <c r="G409" s="152">
        <v>0</v>
      </c>
      <c r="H409" s="149">
        <v>0</v>
      </c>
      <c r="I409" s="149">
        <f>SUM(F409-E409)*D409</f>
        <v>7000</v>
      </c>
      <c r="J409" s="149">
        <v>0</v>
      </c>
      <c r="K409" s="149">
        <v>0</v>
      </c>
      <c r="L409" s="149">
        <f>SUM(I409:K409)</f>
        <v>7000</v>
      </c>
    </row>
    <row r="410" spans="1:12">
      <c r="A410" s="148">
        <v>43524</v>
      </c>
      <c r="B410" s="149" t="s">
        <v>285</v>
      </c>
      <c r="C410" s="150" t="s">
        <v>4</v>
      </c>
      <c r="D410" s="151">
        <v>4000</v>
      </c>
      <c r="E410" s="152">
        <v>172</v>
      </c>
      <c r="F410" s="152">
        <v>172</v>
      </c>
      <c r="G410" s="152">
        <v>0</v>
      </c>
      <c r="H410" s="149">
        <v>0</v>
      </c>
      <c r="I410" s="149">
        <f t="shared" ref="I410:I447" si="556">SUM(F410-E410)*D410</f>
        <v>0</v>
      </c>
      <c r="J410" s="149">
        <v>0</v>
      </c>
      <c r="K410" s="149">
        <v>0</v>
      </c>
      <c r="L410" s="149">
        <f t="shared" ref="L410:L447" si="557">SUM(I410:K410)</f>
        <v>0</v>
      </c>
    </row>
    <row r="411" spans="1:12">
      <c r="A411" s="148">
        <v>43523</v>
      </c>
      <c r="B411" s="149" t="s">
        <v>31</v>
      </c>
      <c r="C411" s="150" t="s">
        <v>4</v>
      </c>
      <c r="D411" s="151">
        <v>1000</v>
      </c>
      <c r="E411" s="152">
        <v>1128</v>
      </c>
      <c r="F411" s="152">
        <v>1138</v>
      </c>
      <c r="G411" s="152">
        <v>0</v>
      </c>
      <c r="H411" s="149">
        <v>0</v>
      </c>
      <c r="I411" s="149">
        <f t="shared" si="556"/>
        <v>10000</v>
      </c>
      <c r="J411" s="149">
        <v>0</v>
      </c>
      <c r="K411" s="149">
        <v>0</v>
      </c>
      <c r="L411" s="149">
        <f t="shared" si="557"/>
        <v>10000</v>
      </c>
    </row>
    <row r="412" spans="1:12">
      <c r="A412" s="148">
        <v>43522</v>
      </c>
      <c r="B412" s="149" t="s">
        <v>39</v>
      </c>
      <c r="C412" s="150" t="s">
        <v>4</v>
      </c>
      <c r="D412" s="151">
        <v>1000</v>
      </c>
      <c r="E412" s="152">
        <v>774</v>
      </c>
      <c r="F412" s="152">
        <v>785</v>
      </c>
      <c r="G412" s="152">
        <v>0</v>
      </c>
      <c r="H412" s="149">
        <v>0</v>
      </c>
      <c r="I412" s="149">
        <f t="shared" si="556"/>
        <v>11000</v>
      </c>
      <c r="J412" s="149">
        <v>0</v>
      </c>
      <c r="K412" s="149">
        <v>0</v>
      </c>
      <c r="L412" s="149">
        <f t="shared" si="557"/>
        <v>11000</v>
      </c>
    </row>
    <row r="413" spans="1:12">
      <c r="A413" s="148">
        <v>43522</v>
      </c>
      <c r="B413" s="149" t="s">
        <v>31</v>
      </c>
      <c r="C413" s="150" t="s">
        <v>4</v>
      </c>
      <c r="D413" s="151">
        <v>1000</v>
      </c>
      <c r="E413" s="152">
        <v>1110</v>
      </c>
      <c r="F413" s="152">
        <v>1120</v>
      </c>
      <c r="G413" s="152">
        <v>1130</v>
      </c>
      <c r="H413" s="149">
        <v>1140</v>
      </c>
      <c r="I413" s="149">
        <f t="shared" si="556"/>
        <v>10000</v>
      </c>
      <c r="J413" s="149">
        <f>SUM(G413-F413)*D413</f>
        <v>10000</v>
      </c>
      <c r="K413" s="149">
        <f>SUM(H413-G413)*D413</f>
        <v>10000</v>
      </c>
      <c r="L413" s="149">
        <f t="shared" si="557"/>
        <v>30000</v>
      </c>
    </row>
    <row r="414" spans="1:12">
      <c r="A414" s="148">
        <v>43522</v>
      </c>
      <c r="B414" s="149" t="s">
        <v>37</v>
      </c>
      <c r="C414" s="150" t="s">
        <v>4</v>
      </c>
      <c r="D414" s="151">
        <v>1000</v>
      </c>
      <c r="E414" s="152">
        <v>1130</v>
      </c>
      <c r="F414" s="152">
        <v>1115</v>
      </c>
      <c r="G414" s="152">
        <v>0</v>
      </c>
      <c r="H414" s="149">
        <v>0</v>
      </c>
      <c r="I414" s="149">
        <f t="shared" si="556"/>
        <v>-15000</v>
      </c>
      <c r="J414" s="149">
        <v>0</v>
      </c>
      <c r="K414" s="149">
        <v>0</v>
      </c>
      <c r="L414" s="149">
        <f t="shared" si="557"/>
        <v>-15000</v>
      </c>
    </row>
    <row r="415" spans="1:12">
      <c r="A415" s="148">
        <v>43521</v>
      </c>
      <c r="B415" s="149" t="s">
        <v>48</v>
      </c>
      <c r="C415" s="150" t="s">
        <v>4</v>
      </c>
      <c r="D415" s="151">
        <v>1000</v>
      </c>
      <c r="E415" s="152">
        <v>1495</v>
      </c>
      <c r="F415" s="152">
        <v>1505</v>
      </c>
      <c r="G415" s="152">
        <v>0</v>
      </c>
      <c r="H415" s="149">
        <v>0</v>
      </c>
      <c r="I415" s="149">
        <f t="shared" si="556"/>
        <v>10000</v>
      </c>
      <c r="J415" s="149">
        <v>0</v>
      </c>
      <c r="K415" s="149">
        <v>0</v>
      </c>
      <c r="L415" s="149">
        <f t="shared" si="557"/>
        <v>10000</v>
      </c>
    </row>
    <row r="416" spans="1:12">
      <c r="A416" s="148">
        <v>43521</v>
      </c>
      <c r="B416" s="149" t="s">
        <v>31</v>
      </c>
      <c r="C416" s="150" t="s">
        <v>4</v>
      </c>
      <c r="D416" s="151">
        <v>1000</v>
      </c>
      <c r="E416" s="152">
        <v>1100</v>
      </c>
      <c r="F416" s="152">
        <v>1100</v>
      </c>
      <c r="G416" s="152">
        <v>0</v>
      </c>
      <c r="H416" s="149">
        <v>0</v>
      </c>
      <c r="I416" s="149">
        <f t="shared" si="556"/>
        <v>0</v>
      </c>
      <c r="J416" s="149">
        <v>0</v>
      </c>
      <c r="K416" s="149">
        <v>0</v>
      </c>
      <c r="L416" s="149">
        <f t="shared" si="557"/>
        <v>0</v>
      </c>
    </row>
    <row r="417" spans="1:12">
      <c r="A417" s="148">
        <v>43518</v>
      </c>
      <c r="B417" s="149" t="s">
        <v>277</v>
      </c>
      <c r="C417" s="150" t="s">
        <v>4</v>
      </c>
      <c r="D417" s="151">
        <v>2000</v>
      </c>
      <c r="E417" s="152">
        <v>142</v>
      </c>
      <c r="F417" s="152">
        <v>140</v>
      </c>
      <c r="G417" s="152">
        <v>0</v>
      </c>
      <c r="H417" s="149">
        <v>0</v>
      </c>
      <c r="I417" s="149">
        <f t="shared" si="556"/>
        <v>-4000</v>
      </c>
      <c r="J417" s="149">
        <v>0</v>
      </c>
      <c r="K417" s="149">
        <v>0</v>
      </c>
      <c r="L417" s="149">
        <f t="shared" si="557"/>
        <v>-4000</v>
      </c>
    </row>
    <row r="418" spans="1:12">
      <c r="A418" s="148">
        <v>43518</v>
      </c>
      <c r="B418" s="149" t="s">
        <v>31</v>
      </c>
      <c r="C418" s="150" t="s">
        <v>4</v>
      </c>
      <c r="D418" s="151">
        <v>1000</v>
      </c>
      <c r="E418" s="152">
        <v>1070</v>
      </c>
      <c r="F418" s="152">
        <v>1074</v>
      </c>
      <c r="G418" s="152">
        <v>0</v>
      </c>
      <c r="H418" s="149">
        <v>0</v>
      </c>
      <c r="I418" s="149">
        <f t="shared" si="556"/>
        <v>4000</v>
      </c>
      <c r="J418" s="149">
        <v>0</v>
      </c>
      <c r="K418" s="149">
        <v>0</v>
      </c>
      <c r="L418" s="149">
        <f t="shared" si="557"/>
        <v>4000</v>
      </c>
    </row>
    <row r="419" spans="1:12">
      <c r="A419" s="148">
        <v>43517</v>
      </c>
      <c r="B419" s="149" t="s">
        <v>79</v>
      </c>
      <c r="C419" s="150" t="s">
        <v>4</v>
      </c>
      <c r="D419" s="151">
        <v>1000</v>
      </c>
      <c r="E419" s="152">
        <v>996</v>
      </c>
      <c r="F419" s="152">
        <v>1005.5</v>
      </c>
      <c r="G419" s="152">
        <v>0</v>
      </c>
      <c r="H419" s="149">
        <v>0</v>
      </c>
      <c r="I419" s="149">
        <f t="shared" si="556"/>
        <v>9500</v>
      </c>
      <c r="J419" s="149">
        <v>0</v>
      </c>
      <c r="K419" s="149">
        <v>0</v>
      </c>
      <c r="L419" s="149">
        <f t="shared" si="557"/>
        <v>9500</v>
      </c>
    </row>
    <row r="420" spans="1:12">
      <c r="A420" s="148">
        <v>43516</v>
      </c>
      <c r="B420" s="149" t="s">
        <v>278</v>
      </c>
      <c r="C420" s="150" t="s">
        <v>4</v>
      </c>
      <c r="D420" s="151">
        <v>1000</v>
      </c>
      <c r="E420" s="152">
        <v>1380</v>
      </c>
      <c r="F420" s="152">
        <v>1386</v>
      </c>
      <c r="G420" s="152">
        <v>0</v>
      </c>
      <c r="H420" s="149">
        <v>0</v>
      </c>
      <c r="I420" s="149">
        <f t="shared" si="556"/>
        <v>6000</v>
      </c>
      <c r="J420" s="149">
        <v>0</v>
      </c>
      <c r="K420" s="149">
        <v>0</v>
      </c>
      <c r="L420" s="149">
        <f t="shared" si="557"/>
        <v>6000</v>
      </c>
    </row>
    <row r="421" spans="1:12">
      <c r="A421" s="148">
        <v>43516</v>
      </c>
      <c r="B421" s="149" t="s">
        <v>31</v>
      </c>
      <c r="C421" s="150" t="s">
        <v>4</v>
      </c>
      <c r="D421" s="151">
        <v>1000</v>
      </c>
      <c r="E421" s="152">
        <v>1035</v>
      </c>
      <c r="F421" s="152">
        <v>1035</v>
      </c>
      <c r="G421" s="152">
        <v>0</v>
      </c>
      <c r="H421" s="149">
        <v>0</v>
      </c>
      <c r="I421" s="149">
        <f t="shared" si="556"/>
        <v>0</v>
      </c>
      <c r="J421" s="149">
        <v>0</v>
      </c>
      <c r="K421" s="149">
        <v>0</v>
      </c>
      <c r="L421" s="149">
        <f t="shared" si="557"/>
        <v>0</v>
      </c>
    </row>
    <row r="422" spans="1:12">
      <c r="A422" s="148">
        <v>43516</v>
      </c>
      <c r="B422" s="149" t="s">
        <v>65</v>
      </c>
      <c r="C422" s="150" t="s">
        <v>4</v>
      </c>
      <c r="D422" s="151">
        <v>1000</v>
      </c>
      <c r="E422" s="152">
        <v>1290</v>
      </c>
      <c r="F422" s="152">
        <v>1290</v>
      </c>
      <c r="G422" s="152">
        <v>0</v>
      </c>
      <c r="H422" s="149">
        <v>0</v>
      </c>
      <c r="I422" s="149">
        <f t="shared" si="556"/>
        <v>0</v>
      </c>
      <c r="J422" s="149">
        <v>0</v>
      </c>
      <c r="K422" s="149">
        <v>0</v>
      </c>
      <c r="L422" s="149">
        <f t="shared" si="557"/>
        <v>0</v>
      </c>
    </row>
    <row r="423" spans="1:12">
      <c r="A423" s="148">
        <v>43515</v>
      </c>
      <c r="B423" s="149" t="s">
        <v>279</v>
      </c>
      <c r="C423" s="150" t="s">
        <v>4</v>
      </c>
      <c r="D423" s="151">
        <v>5000</v>
      </c>
      <c r="E423" s="152">
        <v>84</v>
      </c>
      <c r="F423" s="152">
        <v>84.9</v>
      </c>
      <c r="G423" s="152">
        <v>0</v>
      </c>
      <c r="H423" s="149">
        <v>0</v>
      </c>
      <c r="I423" s="149">
        <f t="shared" si="556"/>
        <v>4500.0000000000282</v>
      </c>
      <c r="J423" s="149">
        <v>0</v>
      </c>
      <c r="K423" s="149">
        <v>0</v>
      </c>
      <c r="L423" s="149">
        <f t="shared" si="557"/>
        <v>4500.0000000000282</v>
      </c>
    </row>
    <row r="424" spans="1:12">
      <c r="A424" s="148">
        <v>43515</v>
      </c>
      <c r="B424" s="149" t="s">
        <v>280</v>
      </c>
      <c r="C424" s="150" t="s">
        <v>4</v>
      </c>
      <c r="D424" s="151">
        <v>6000</v>
      </c>
      <c r="E424" s="152">
        <v>106</v>
      </c>
      <c r="F424" s="152">
        <v>107.5</v>
      </c>
      <c r="G424" s="152">
        <v>108.75</v>
      </c>
      <c r="H424" s="149">
        <v>0</v>
      </c>
      <c r="I424" s="149">
        <f t="shared" si="556"/>
        <v>9000</v>
      </c>
      <c r="J424" s="149">
        <v>7500</v>
      </c>
      <c r="K424" s="149">
        <v>0</v>
      </c>
      <c r="L424" s="149">
        <f t="shared" si="557"/>
        <v>16500</v>
      </c>
    </row>
    <row r="425" spans="1:12">
      <c r="A425" s="148">
        <v>43514</v>
      </c>
      <c r="B425" s="149" t="s">
        <v>33</v>
      </c>
      <c r="C425" s="150" t="s">
        <v>4</v>
      </c>
      <c r="D425" s="151">
        <v>1000</v>
      </c>
      <c r="E425" s="152">
        <v>1340</v>
      </c>
      <c r="F425" s="152">
        <v>1350</v>
      </c>
      <c r="G425" s="152">
        <v>0</v>
      </c>
      <c r="H425" s="149">
        <v>0</v>
      </c>
      <c r="I425" s="149">
        <f t="shared" si="556"/>
        <v>10000</v>
      </c>
      <c r="J425" s="149">
        <v>0</v>
      </c>
      <c r="K425" s="149">
        <v>0</v>
      </c>
      <c r="L425" s="149">
        <f t="shared" si="557"/>
        <v>10000</v>
      </c>
    </row>
    <row r="426" spans="1:12">
      <c r="A426" s="180">
        <v>43511</v>
      </c>
      <c r="B426" s="174" t="s">
        <v>154</v>
      </c>
      <c r="C426" s="174" t="s">
        <v>20</v>
      </c>
      <c r="D426" s="154">
        <v>1000</v>
      </c>
      <c r="E426" s="175">
        <v>475</v>
      </c>
      <c r="F426" s="175">
        <v>469.1</v>
      </c>
      <c r="G426" s="152">
        <v>0</v>
      </c>
      <c r="H426" s="149">
        <v>0</v>
      </c>
      <c r="I426" s="149">
        <f t="shared" si="556"/>
        <v>-5899.9999999999773</v>
      </c>
      <c r="J426" s="149">
        <v>0</v>
      </c>
      <c r="K426" s="149">
        <v>0</v>
      </c>
      <c r="L426" s="149">
        <f t="shared" si="557"/>
        <v>-5899.9999999999773</v>
      </c>
    </row>
    <row r="427" spans="1:12">
      <c r="A427" s="180">
        <v>43511</v>
      </c>
      <c r="B427" s="174" t="s">
        <v>237</v>
      </c>
      <c r="C427" s="174" t="s">
        <v>20</v>
      </c>
      <c r="D427" s="154">
        <v>4000</v>
      </c>
      <c r="E427" s="175">
        <v>211.4</v>
      </c>
      <c r="F427" s="175">
        <v>208.75</v>
      </c>
      <c r="G427" s="152">
        <v>0</v>
      </c>
      <c r="H427" s="149">
        <v>0</v>
      </c>
      <c r="I427" s="149">
        <f t="shared" si="556"/>
        <v>-10600.000000000022</v>
      </c>
      <c r="J427" s="149">
        <v>0</v>
      </c>
      <c r="K427" s="149">
        <v>0</v>
      </c>
      <c r="L427" s="149">
        <f t="shared" si="557"/>
        <v>-10600.000000000022</v>
      </c>
    </row>
    <row r="428" spans="1:12">
      <c r="A428" s="180">
        <v>43510</v>
      </c>
      <c r="B428" s="174" t="s">
        <v>250</v>
      </c>
      <c r="C428" s="174" t="s">
        <v>20</v>
      </c>
      <c r="D428" s="154">
        <v>2000</v>
      </c>
      <c r="E428" s="175">
        <v>398.75</v>
      </c>
      <c r="F428" s="175">
        <v>402.75</v>
      </c>
      <c r="G428" s="152">
        <v>0</v>
      </c>
      <c r="H428" s="149">
        <v>0</v>
      </c>
      <c r="I428" s="149">
        <f t="shared" si="556"/>
        <v>8000</v>
      </c>
      <c r="J428" s="149">
        <v>0</v>
      </c>
      <c r="K428" s="149">
        <v>0</v>
      </c>
      <c r="L428" s="149">
        <f t="shared" si="557"/>
        <v>8000</v>
      </c>
    </row>
    <row r="429" spans="1:12">
      <c r="A429" s="180">
        <v>43509</v>
      </c>
      <c r="B429" s="174" t="s">
        <v>141</v>
      </c>
      <c r="C429" s="174" t="s">
        <v>20</v>
      </c>
      <c r="D429" s="154">
        <v>1000</v>
      </c>
      <c r="E429" s="175">
        <v>1490.45</v>
      </c>
      <c r="F429" s="175">
        <v>1500.05</v>
      </c>
      <c r="G429" s="152">
        <v>0</v>
      </c>
      <c r="H429" s="149">
        <v>0</v>
      </c>
      <c r="I429" s="149">
        <f t="shared" si="556"/>
        <v>9599.9999999999091</v>
      </c>
      <c r="J429" s="149">
        <v>0</v>
      </c>
      <c r="K429" s="149">
        <v>0</v>
      </c>
      <c r="L429" s="149">
        <f t="shared" si="557"/>
        <v>9599.9999999999091</v>
      </c>
    </row>
    <row r="430" spans="1:12">
      <c r="A430" s="180">
        <v>43508</v>
      </c>
      <c r="B430" s="174" t="s">
        <v>197</v>
      </c>
      <c r="C430" s="174" t="s">
        <v>20</v>
      </c>
      <c r="D430" s="154">
        <v>4000</v>
      </c>
      <c r="E430" s="175">
        <v>126.5</v>
      </c>
      <c r="F430" s="175">
        <v>124.95</v>
      </c>
      <c r="G430" s="152">
        <v>0</v>
      </c>
      <c r="H430" s="149">
        <v>0</v>
      </c>
      <c r="I430" s="149">
        <f t="shared" si="556"/>
        <v>-6199.9999999999891</v>
      </c>
      <c r="J430" s="149">
        <v>0</v>
      </c>
      <c r="K430" s="149">
        <v>0</v>
      </c>
      <c r="L430" s="149">
        <f t="shared" si="557"/>
        <v>-6199.9999999999891</v>
      </c>
    </row>
    <row r="431" spans="1:12">
      <c r="A431" s="180">
        <v>43508</v>
      </c>
      <c r="B431" s="174" t="s">
        <v>175</v>
      </c>
      <c r="C431" s="174" t="s">
        <v>20</v>
      </c>
      <c r="D431" s="154">
        <v>2000</v>
      </c>
      <c r="E431" s="175">
        <v>646.1</v>
      </c>
      <c r="F431" s="175">
        <v>638</v>
      </c>
      <c r="G431" s="152">
        <v>0</v>
      </c>
      <c r="H431" s="149">
        <v>0</v>
      </c>
      <c r="I431" s="149">
        <f t="shared" si="556"/>
        <v>-16200.000000000045</v>
      </c>
      <c r="J431" s="149">
        <v>0</v>
      </c>
      <c r="K431" s="149">
        <v>0</v>
      </c>
      <c r="L431" s="149">
        <f t="shared" si="557"/>
        <v>-16200.000000000045</v>
      </c>
    </row>
    <row r="432" spans="1:12">
      <c r="A432" s="181">
        <v>43508</v>
      </c>
      <c r="B432" s="182" t="s">
        <v>154</v>
      </c>
      <c r="C432" s="182" t="s">
        <v>4</v>
      </c>
      <c r="D432" s="154">
        <v>2000</v>
      </c>
      <c r="E432" s="183">
        <v>487</v>
      </c>
      <c r="F432" s="183">
        <v>491</v>
      </c>
      <c r="G432" s="184">
        <v>497</v>
      </c>
      <c r="H432" s="149">
        <v>0</v>
      </c>
      <c r="I432" s="149">
        <f t="shared" si="556"/>
        <v>8000</v>
      </c>
      <c r="J432" s="149">
        <f t="shared" ref="J432:J444" si="558">SUM(G432-F432)*D432</f>
        <v>12000</v>
      </c>
      <c r="K432" s="149">
        <v>0</v>
      </c>
      <c r="L432" s="149">
        <f t="shared" si="557"/>
        <v>20000</v>
      </c>
    </row>
    <row r="433" spans="1:12">
      <c r="A433" s="180">
        <v>43508</v>
      </c>
      <c r="B433" s="174" t="s">
        <v>47</v>
      </c>
      <c r="C433" s="174" t="s">
        <v>20</v>
      </c>
      <c r="D433" s="154">
        <v>2000</v>
      </c>
      <c r="E433" s="175">
        <v>528.65</v>
      </c>
      <c r="F433" s="175">
        <v>533.70000000000005</v>
      </c>
      <c r="G433" s="152">
        <v>0</v>
      </c>
      <c r="H433" s="149">
        <v>0</v>
      </c>
      <c r="I433" s="149">
        <f t="shared" si="556"/>
        <v>10100.000000000136</v>
      </c>
      <c r="J433" s="149">
        <v>0</v>
      </c>
      <c r="K433" s="149">
        <v>0</v>
      </c>
      <c r="L433" s="149">
        <f t="shared" si="557"/>
        <v>10100.000000000136</v>
      </c>
    </row>
    <row r="434" spans="1:12">
      <c r="A434" s="180">
        <v>43507</v>
      </c>
      <c r="B434" s="174" t="s">
        <v>210</v>
      </c>
      <c r="C434" s="174" t="s">
        <v>20</v>
      </c>
      <c r="D434" s="154">
        <v>1000</v>
      </c>
      <c r="E434" s="175">
        <v>1305.8</v>
      </c>
      <c r="F434" s="175">
        <v>1302.05</v>
      </c>
      <c r="G434" s="152">
        <v>0</v>
      </c>
      <c r="H434" s="149">
        <v>0</v>
      </c>
      <c r="I434" s="149">
        <f t="shared" si="556"/>
        <v>-3750</v>
      </c>
      <c r="J434" s="149">
        <v>0</v>
      </c>
      <c r="K434" s="149">
        <v>0</v>
      </c>
      <c r="L434" s="149">
        <f t="shared" si="557"/>
        <v>-3750</v>
      </c>
    </row>
    <row r="435" spans="1:12">
      <c r="A435" s="180">
        <v>43507</v>
      </c>
      <c r="B435" s="174" t="s">
        <v>271</v>
      </c>
      <c r="C435" s="174" t="s">
        <v>4</v>
      </c>
      <c r="D435" s="154">
        <v>2000</v>
      </c>
      <c r="E435" s="175">
        <v>372</v>
      </c>
      <c r="F435" s="175">
        <v>376.65</v>
      </c>
      <c r="G435" s="152">
        <v>0</v>
      </c>
      <c r="H435" s="149">
        <v>0</v>
      </c>
      <c r="I435" s="149">
        <f t="shared" si="556"/>
        <v>9299.9999999999545</v>
      </c>
      <c r="J435" s="149">
        <v>0</v>
      </c>
      <c r="K435" s="149">
        <v>0</v>
      </c>
      <c r="L435" s="149">
        <f t="shared" si="557"/>
        <v>9299.9999999999545</v>
      </c>
    </row>
    <row r="436" spans="1:12">
      <c r="A436" s="180">
        <v>43507</v>
      </c>
      <c r="B436" s="174" t="s">
        <v>270</v>
      </c>
      <c r="C436" s="174" t="s">
        <v>4</v>
      </c>
      <c r="D436" s="154">
        <v>1000</v>
      </c>
      <c r="E436" s="175">
        <v>975</v>
      </c>
      <c r="F436" s="175">
        <v>960</v>
      </c>
      <c r="G436" s="152">
        <v>0</v>
      </c>
      <c r="H436" s="149">
        <v>0</v>
      </c>
      <c r="I436" s="149">
        <f t="shared" si="556"/>
        <v>-15000</v>
      </c>
      <c r="J436" s="149">
        <v>0</v>
      </c>
      <c r="K436" s="149">
        <v>0</v>
      </c>
      <c r="L436" s="149">
        <f t="shared" si="557"/>
        <v>-15000</v>
      </c>
    </row>
    <row r="437" spans="1:12">
      <c r="A437" s="180">
        <v>43504</v>
      </c>
      <c r="B437" s="174" t="s">
        <v>143</v>
      </c>
      <c r="C437" s="174" t="s">
        <v>4</v>
      </c>
      <c r="D437" s="154">
        <v>1000</v>
      </c>
      <c r="E437" s="175">
        <v>910</v>
      </c>
      <c r="F437" s="175">
        <v>895</v>
      </c>
      <c r="G437" s="152">
        <v>0</v>
      </c>
      <c r="H437" s="149">
        <v>0</v>
      </c>
      <c r="I437" s="149">
        <f t="shared" si="556"/>
        <v>-15000</v>
      </c>
      <c r="J437" s="149">
        <v>0</v>
      </c>
      <c r="K437" s="149">
        <v>0</v>
      </c>
      <c r="L437" s="149">
        <f t="shared" si="557"/>
        <v>-15000</v>
      </c>
    </row>
    <row r="438" spans="1:12">
      <c r="A438" s="181">
        <v>43503</v>
      </c>
      <c r="B438" s="182" t="s">
        <v>274</v>
      </c>
      <c r="C438" s="182" t="s">
        <v>4</v>
      </c>
      <c r="D438" s="154">
        <v>4000</v>
      </c>
      <c r="E438" s="183">
        <v>300</v>
      </c>
      <c r="F438" s="183">
        <v>303</v>
      </c>
      <c r="G438" s="184">
        <v>306</v>
      </c>
      <c r="H438" s="149">
        <v>0</v>
      </c>
      <c r="I438" s="149">
        <f t="shared" si="556"/>
        <v>12000</v>
      </c>
      <c r="J438" s="149">
        <f t="shared" si="558"/>
        <v>12000</v>
      </c>
      <c r="K438" s="149">
        <v>0</v>
      </c>
      <c r="L438" s="149">
        <f t="shared" si="557"/>
        <v>24000</v>
      </c>
    </row>
    <row r="439" spans="1:12">
      <c r="A439" s="180">
        <v>43503</v>
      </c>
      <c r="B439" s="174" t="s">
        <v>71</v>
      </c>
      <c r="C439" s="174" t="s">
        <v>4</v>
      </c>
      <c r="D439" s="154">
        <v>1000</v>
      </c>
      <c r="E439" s="175">
        <v>1340</v>
      </c>
      <c r="F439" s="175">
        <v>1347</v>
      </c>
      <c r="G439" s="152">
        <v>0</v>
      </c>
      <c r="H439" s="149">
        <v>0</v>
      </c>
      <c r="I439" s="149">
        <f t="shared" si="556"/>
        <v>7000</v>
      </c>
      <c r="J439" s="149">
        <v>0</v>
      </c>
      <c r="K439" s="149">
        <v>0</v>
      </c>
      <c r="L439" s="149">
        <f t="shared" si="557"/>
        <v>7000</v>
      </c>
    </row>
    <row r="440" spans="1:12">
      <c r="A440" s="180">
        <v>43502</v>
      </c>
      <c r="B440" s="174" t="s">
        <v>84</v>
      </c>
      <c r="C440" s="174" t="s">
        <v>4</v>
      </c>
      <c r="D440" s="154">
        <v>1000</v>
      </c>
      <c r="E440" s="175">
        <v>1190</v>
      </c>
      <c r="F440" s="175">
        <v>1200</v>
      </c>
      <c r="G440" s="152">
        <v>0</v>
      </c>
      <c r="H440" s="149">
        <v>0</v>
      </c>
      <c r="I440" s="149">
        <f t="shared" si="556"/>
        <v>10000</v>
      </c>
      <c r="J440" s="149">
        <v>0</v>
      </c>
      <c r="K440" s="149">
        <v>0</v>
      </c>
      <c r="L440" s="149">
        <f t="shared" si="557"/>
        <v>10000</v>
      </c>
    </row>
    <row r="441" spans="1:12">
      <c r="A441" s="180">
        <v>43501</v>
      </c>
      <c r="B441" s="174" t="s">
        <v>84</v>
      </c>
      <c r="C441" s="174" t="s">
        <v>4</v>
      </c>
      <c r="D441" s="154">
        <v>1000</v>
      </c>
      <c r="E441" s="175">
        <v>1170</v>
      </c>
      <c r="F441" s="175">
        <v>1180</v>
      </c>
      <c r="G441" s="152">
        <v>0</v>
      </c>
      <c r="H441" s="149">
        <v>0</v>
      </c>
      <c r="I441" s="149">
        <f t="shared" si="556"/>
        <v>10000</v>
      </c>
      <c r="J441" s="149">
        <v>0</v>
      </c>
      <c r="K441" s="149">
        <v>0</v>
      </c>
      <c r="L441" s="149">
        <f t="shared" si="557"/>
        <v>10000</v>
      </c>
    </row>
    <row r="442" spans="1:12">
      <c r="A442" s="180">
        <v>43501</v>
      </c>
      <c r="B442" s="174" t="s">
        <v>171</v>
      </c>
      <c r="C442" s="174" t="s">
        <v>4</v>
      </c>
      <c r="D442" s="154">
        <v>1000</v>
      </c>
      <c r="E442" s="175">
        <v>1053</v>
      </c>
      <c r="F442" s="175">
        <v>1063</v>
      </c>
      <c r="G442" s="152">
        <v>0</v>
      </c>
      <c r="H442" s="149">
        <v>0</v>
      </c>
      <c r="I442" s="149">
        <f t="shared" si="556"/>
        <v>10000</v>
      </c>
      <c r="J442" s="149">
        <v>0</v>
      </c>
      <c r="K442" s="149">
        <v>0</v>
      </c>
      <c r="L442" s="149">
        <f t="shared" si="557"/>
        <v>10000</v>
      </c>
    </row>
    <row r="443" spans="1:12">
      <c r="A443" s="180">
        <v>43500</v>
      </c>
      <c r="B443" s="174" t="s">
        <v>210</v>
      </c>
      <c r="C443" s="174" t="s">
        <v>4</v>
      </c>
      <c r="D443" s="154">
        <v>1000</v>
      </c>
      <c r="E443" s="175">
        <v>1270</v>
      </c>
      <c r="F443" s="175">
        <v>1273</v>
      </c>
      <c r="G443" s="152">
        <v>0</v>
      </c>
      <c r="H443" s="149">
        <v>0</v>
      </c>
      <c r="I443" s="149">
        <f t="shared" si="556"/>
        <v>3000</v>
      </c>
      <c r="J443" s="149">
        <v>0</v>
      </c>
      <c r="K443" s="149">
        <v>0</v>
      </c>
      <c r="L443" s="149">
        <f t="shared" si="557"/>
        <v>3000</v>
      </c>
    </row>
    <row r="444" spans="1:12">
      <c r="A444" s="181">
        <v>43500</v>
      </c>
      <c r="B444" s="182" t="s">
        <v>251</v>
      </c>
      <c r="C444" s="182" t="s">
        <v>4</v>
      </c>
      <c r="D444" s="154">
        <v>1000</v>
      </c>
      <c r="E444" s="183">
        <v>1897.85</v>
      </c>
      <c r="F444" s="183">
        <v>1921.55</v>
      </c>
      <c r="G444" s="184">
        <v>1950.4</v>
      </c>
      <c r="H444" s="149">
        <v>0</v>
      </c>
      <c r="I444" s="149">
        <f t="shared" si="556"/>
        <v>23700.000000000044</v>
      </c>
      <c r="J444" s="149">
        <f t="shared" si="558"/>
        <v>28850.000000000138</v>
      </c>
      <c r="K444" s="149">
        <v>0</v>
      </c>
      <c r="L444" s="149">
        <f t="shared" si="557"/>
        <v>52550.000000000182</v>
      </c>
    </row>
    <row r="445" spans="1:12">
      <c r="A445" s="181">
        <v>43500</v>
      </c>
      <c r="B445" s="182" t="s">
        <v>118</v>
      </c>
      <c r="C445" s="182" t="s">
        <v>20</v>
      </c>
      <c r="D445" s="154">
        <v>2000</v>
      </c>
      <c r="E445" s="183">
        <v>650</v>
      </c>
      <c r="F445" s="183">
        <v>644</v>
      </c>
      <c r="G445" s="184">
        <v>636</v>
      </c>
      <c r="H445" s="149">
        <v>0</v>
      </c>
      <c r="I445" s="149">
        <f t="shared" si="556"/>
        <v>-12000</v>
      </c>
      <c r="J445" s="149">
        <v>0</v>
      </c>
      <c r="K445" s="149">
        <v>0</v>
      </c>
      <c r="L445" s="149">
        <f t="shared" si="557"/>
        <v>-12000</v>
      </c>
    </row>
    <row r="446" spans="1:12">
      <c r="A446" s="180">
        <v>43497</v>
      </c>
      <c r="B446" s="174" t="s">
        <v>273</v>
      </c>
      <c r="C446" s="174" t="s">
        <v>4</v>
      </c>
      <c r="D446" s="154">
        <v>2000</v>
      </c>
      <c r="E446" s="175">
        <v>423</v>
      </c>
      <c r="F446" s="175">
        <v>427</v>
      </c>
      <c r="G446" s="152">
        <v>0</v>
      </c>
      <c r="H446" s="149">
        <v>0</v>
      </c>
      <c r="I446" s="149">
        <f t="shared" si="556"/>
        <v>8000</v>
      </c>
      <c r="J446" s="149">
        <v>0</v>
      </c>
      <c r="K446" s="149">
        <v>0</v>
      </c>
      <c r="L446" s="149">
        <f t="shared" si="557"/>
        <v>8000</v>
      </c>
    </row>
    <row r="447" spans="1:12">
      <c r="A447" s="180">
        <v>43497</v>
      </c>
      <c r="B447" s="174" t="s">
        <v>210</v>
      </c>
      <c r="C447" s="174" t="s">
        <v>4</v>
      </c>
      <c r="D447" s="154">
        <v>1000</v>
      </c>
      <c r="E447" s="175">
        <v>1260</v>
      </c>
      <c r="F447" s="175">
        <v>1270</v>
      </c>
      <c r="G447" s="152">
        <v>0</v>
      </c>
      <c r="H447" s="149">
        <v>0</v>
      </c>
      <c r="I447" s="149">
        <f t="shared" si="556"/>
        <v>10000</v>
      </c>
      <c r="J447" s="149">
        <v>0</v>
      </c>
      <c r="K447" s="149">
        <v>0</v>
      </c>
      <c r="L447" s="149">
        <f t="shared" si="557"/>
        <v>10000</v>
      </c>
    </row>
    <row r="448" spans="1:12">
      <c r="A448" s="172"/>
      <c r="B448" s="172"/>
      <c r="C448" s="172"/>
      <c r="D448" s="172"/>
      <c r="E448" s="172"/>
      <c r="F448" s="172"/>
      <c r="G448" s="172"/>
      <c r="H448" s="185"/>
      <c r="I448" s="185"/>
      <c r="J448" s="185"/>
      <c r="K448" s="185"/>
      <c r="L448" s="172"/>
    </row>
    <row r="449" spans="1:12">
      <c r="A449" s="169"/>
      <c r="B449" s="169"/>
      <c r="C449" s="169"/>
      <c r="D449" s="169"/>
      <c r="E449" s="169"/>
      <c r="F449" s="169"/>
      <c r="G449" s="169" t="s">
        <v>281</v>
      </c>
      <c r="H449" s="170"/>
      <c r="I449" s="171">
        <f>SUM(I409:I447)</f>
        <v>126050.00000000004</v>
      </c>
      <c r="J449" s="170"/>
      <c r="K449" s="170" t="s">
        <v>282</v>
      </c>
      <c r="L449" s="171">
        <f>SUM(L409:L447)</f>
        <v>206400.00000000017</v>
      </c>
    </row>
    <row r="450" spans="1:12">
      <c r="A450" s="172"/>
      <c r="B450" s="172"/>
      <c r="C450" s="172"/>
      <c r="D450" s="172"/>
      <c r="E450" s="172"/>
      <c r="F450" s="172"/>
      <c r="G450" s="172"/>
      <c r="H450" s="172"/>
      <c r="I450" s="172"/>
      <c r="J450" s="179" t="s">
        <v>297</v>
      </c>
      <c r="K450" s="207"/>
      <c r="L450" s="208">
        <v>0.77</v>
      </c>
    </row>
    <row r="451" spans="1:12">
      <c r="A451" s="186"/>
      <c r="B451" s="187"/>
      <c r="C451" s="187"/>
      <c r="D451" s="187"/>
      <c r="E451" s="187"/>
      <c r="F451" s="188">
        <v>43466</v>
      </c>
      <c r="G451" s="187"/>
      <c r="H451" s="209"/>
      <c r="I451" s="210"/>
      <c r="J451" s="187"/>
      <c r="K451" s="187"/>
      <c r="L451" s="172"/>
    </row>
    <row r="452" spans="1:12">
      <c r="A452" s="189">
        <v>43496</v>
      </c>
      <c r="B452" s="190" t="s">
        <v>272</v>
      </c>
      <c r="C452" s="191">
        <v>659</v>
      </c>
      <c r="D452" s="190" t="s">
        <v>20</v>
      </c>
      <c r="E452" s="192">
        <v>758.2</v>
      </c>
      <c r="F452" s="192">
        <v>752.85</v>
      </c>
      <c r="G452" s="193"/>
      <c r="H452" s="211">
        <f t="shared" ref="H452:H486" si="559">(IF(D452="SHORT",E452-F452,IF(D452="LONG",F452-E452)))*C452</f>
        <v>3525.6500000000151</v>
      </c>
      <c r="I452" s="194"/>
      <c r="J452" s="212">
        <f t="shared" ref="J452:J486" si="560">(H452+I452)/C452</f>
        <v>5.3500000000000227</v>
      </c>
      <c r="K452" s="213">
        <f t="shared" ref="K452:K486" si="561">SUM(H452:I452)</f>
        <v>3525.6500000000151</v>
      </c>
      <c r="L452" s="172"/>
    </row>
    <row r="453" spans="1:12">
      <c r="A453" s="189">
        <v>43496</v>
      </c>
      <c r="B453" s="190" t="s">
        <v>92</v>
      </c>
      <c r="C453" s="191">
        <v>245</v>
      </c>
      <c r="D453" s="190" t="s">
        <v>4</v>
      </c>
      <c r="E453" s="192">
        <v>2038.15</v>
      </c>
      <c r="F453" s="192">
        <v>2063.6</v>
      </c>
      <c r="G453" s="193"/>
      <c r="H453" s="211">
        <f t="shared" si="559"/>
        <v>6235.2499999999554</v>
      </c>
      <c r="I453" s="194"/>
      <c r="J453" s="212">
        <f t="shared" si="560"/>
        <v>25.449999999999818</v>
      </c>
      <c r="K453" s="213">
        <f t="shared" si="561"/>
        <v>6235.2499999999554</v>
      </c>
      <c r="L453" s="172"/>
    </row>
    <row r="454" spans="1:12">
      <c r="A454" s="189">
        <v>43495</v>
      </c>
      <c r="B454" s="190" t="s">
        <v>240</v>
      </c>
      <c r="C454" s="191">
        <v>2509</v>
      </c>
      <c r="D454" s="190" t="s">
        <v>20</v>
      </c>
      <c r="E454" s="192">
        <v>199.25</v>
      </c>
      <c r="F454" s="192">
        <v>197.4</v>
      </c>
      <c r="G454" s="193"/>
      <c r="H454" s="211">
        <f t="shared" si="559"/>
        <v>4641.649999999986</v>
      </c>
      <c r="I454" s="194"/>
      <c r="J454" s="212">
        <f t="shared" si="560"/>
        <v>1.8499999999999943</v>
      </c>
      <c r="K454" s="213">
        <f t="shared" si="561"/>
        <v>4641.649999999986</v>
      </c>
      <c r="L454" s="172"/>
    </row>
    <row r="455" spans="1:12">
      <c r="A455" s="189">
        <v>43495</v>
      </c>
      <c r="B455" s="190" t="s">
        <v>251</v>
      </c>
      <c r="C455" s="191">
        <v>263</v>
      </c>
      <c r="D455" s="190" t="s">
        <v>4</v>
      </c>
      <c r="E455" s="192">
        <v>1897.85</v>
      </c>
      <c r="F455" s="192">
        <v>1921.55</v>
      </c>
      <c r="G455" s="193">
        <v>1950.4</v>
      </c>
      <c r="H455" s="211">
        <f t="shared" si="559"/>
        <v>6233.1000000000122</v>
      </c>
      <c r="I455" s="194">
        <f>(IF(D455="SHORT",IF(G455="",0,E455-G455),IF(D455="LONG",IF(G455="",0,G455-F455))))*C455</f>
        <v>7587.5500000000357</v>
      </c>
      <c r="J455" s="212">
        <f t="shared" si="560"/>
        <v>52.550000000000182</v>
      </c>
      <c r="K455" s="213">
        <f t="shared" si="561"/>
        <v>13820.650000000049</v>
      </c>
      <c r="L455" s="172"/>
    </row>
    <row r="456" spans="1:12">
      <c r="A456" s="195">
        <v>43494</v>
      </c>
      <c r="B456" s="196" t="s">
        <v>84</v>
      </c>
      <c r="C456" s="197">
        <f>50000/E456</f>
        <v>42.480883602378931</v>
      </c>
      <c r="D456" s="196" t="s">
        <v>4</v>
      </c>
      <c r="E456" s="198">
        <v>1177</v>
      </c>
      <c r="F456" s="198">
        <v>1182.5</v>
      </c>
      <c r="G456" s="199"/>
      <c r="H456" s="214">
        <f t="shared" si="559"/>
        <v>233.64485981308411</v>
      </c>
      <c r="I456" s="200"/>
      <c r="J456" s="215">
        <f t="shared" si="560"/>
        <v>5.5</v>
      </c>
      <c r="K456" s="216">
        <f t="shared" si="561"/>
        <v>233.64485981308411</v>
      </c>
      <c r="L456" s="172"/>
    </row>
    <row r="457" spans="1:12">
      <c r="A457" s="195">
        <v>43489</v>
      </c>
      <c r="B457" s="196" t="s">
        <v>186</v>
      </c>
      <c r="C457" s="197">
        <v>1517</v>
      </c>
      <c r="D457" s="196" t="s">
        <v>20</v>
      </c>
      <c r="E457" s="198">
        <v>329.5</v>
      </c>
      <c r="F457" s="198">
        <v>325.39999999999998</v>
      </c>
      <c r="G457" s="199"/>
      <c r="H457" s="214">
        <f t="shared" si="559"/>
        <v>6219.7000000000344</v>
      </c>
      <c r="I457" s="200"/>
      <c r="J457" s="215">
        <f t="shared" si="560"/>
        <v>4.1000000000000227</v>
      </c>
      <c r="K457" s="216">
        <f t="shared" si="561"/>
        <v>6219.7000000000344</v>
      </c>
      <c r="L457" s="172"/>
    </row>
    <row r="458" spans="1:12">
      <c r="A458" s="195">
        <v>43489</v>
      </c>
      <c r="B458" s="196" t="s">
        <v>268</v>
      </c>
      <c r="C458" s="197">
        <v>77</v>
      </c>
      <c r="D458" s="196" t="s">
        <v>20</v>
      </c>
      <c r="E458" s="198">
        <v>6480</v>
      </c>
      <c r="F458" s="198">
        <v>6399</v>
      </c>
      <c r="G458" s="199"/>
      <c r="H458" s="214">
        <f t="shared" si="559"/>
        <v>6237</v>
      </c>
      <c r="I458" s="200"/>
      <c r="J458" s="215">
        <f t="shared" si="560"/>
        <v>81</v>
      </c>
      <c r="K458" s="216">
        <f t="shared" si="561"/>
        <v>6237</v>
      </c>
      <c r="L458" s="172"/>
    </row>
    <row r="459" spans="1:12">
      <c r="A459" s="195">
        <v>43489</v>
      </c>
      <c r="B459" s="196" t="s">
        <v>249</v>
      </c>
      <c r="C459" s="197">
        <v>1626</v>
      </c>
      <c r="D459" s="196" t="s">
        <v>20</v>
      </c>
      <c r="E459" s="198">
        <v>307.5</v>
      </c>
      <c r="F459" s="198">
        <v>303.64999999999998</v>
      </c>
      <c r="G459" s="199"/>
      <c r="H459" s="214">
        <f t="shared" si="559"/>
        <v>6260.1000000000367</v>
      </c>
      <c r="I459" s="200"/>
      <c r="J459" s="215">
        <f t="shared" si="560"/>
        <v>3.8500000000000227</v>
      </c>
      <c r="K459" s="216">
        <f t="shared" si="561"/>
        <v>6260.1000000000367</v>
      </c>
      <c r="L459" s="172"/>
    </row>
    <row r="460" spans="1:12">
      <c r="A460" s="195">
        <v>43488</v>
      </c>
      <c r="B460" s="196" t="s">
        <v>141</v>
      </c>
      <c r="C460" s="197">
        <v>335</v>
      </c>
      <c r="D460" s="196" t="s">
        <v>20</v>
      </c>
      <c r="E460" s="198">
        <v>1491.55</v>
      </c>
      <c r="F460" s="198">
        <v>1506.5</v>
      </c>
      <c r="G460" s="199"/>
      <c r="H460" s="214">
        <f t="shared" si="559"/>
        <v>-5008.2500000000155</v>
      </c>
      <c r="I460" s="200"/>
      <c r="J460" s="215">
        <f t="shared" si="560"/>
        <v>-14.950000000000045</v>
      </c>
      <c r="K460" s="216">
        <f t="shared" si="561"/>
        <v>-5008.2500000000155</v>
      </c>
      <c r="L460" s="172"/>
    </row>
    <row r="461" spans="1:12">
      <c r="A461" s="195">
        <v>43487</v>
      </c>
      <c r="B461" s="196" t="s">
        <v>269</v>
      </c>
      <c r="C461" s="197">
        <v>1881</v>
      </c>
      <c r="D461" s="196" t="s">
        <v>4</v>
      </c>
      <c r="E461" s="198">
        <v>265.75</v>
      </c>
      <c r="F461" s="198">
        <v>263.2</v>
      </c>
      <c r="G461" s="199"/>
      <c r="H461" s="214">
        <f t="shared" si="559"/>
        <v>-4796.5500000000211</v>
      </c>
      <c r="I461" s="200"/>
      <c r="J461" s="215">
        <f t="shared" si="560"/>
        <v>-2.5500000000000114</v>
      </c>
      <c r="K461" s="216">
        <f t="shared" si="561"/>
        <v>-4796.5500000000211</v>
      </c>
      <c r="L461" s="172"/>
    </row>
    <row r="462" spans="1:12">
      <c r="A462" s="195">
        <v>43487</v>
      </c>
      <c r="B462" s="196" t="s">
        <v>198</v>
      </c>
      <c r="C462" s="197">
        <v>3456</v>
      </c>
      <c r="D462" s="196" t="s">
        <v>20</v>
      </c>
      <c r="E462" s="198">
        <v>144.65</v>
      </c>
      <c r="F462" s="198">
        <v>144.19999999999999</v>
      </c>
      <c r="G462" s="199"/>
      <c r="H462" s="214">
        <f t="shared" si="559"/>
        <v>1555.2000000000589</v>
      </c>
      <c r="I462" s="200"/>
      <c r="J462" s="215">
        <f t="shared" si="560"/>
        <v>0.45000000000001705</v>
      </c>
      <c r="K462" s="216">
        <f t="shared" si="561"/>
        <v>1555.2000000000589</v>
      </c>
      <c r="L462" s="172"/>
    </row>
    <row r="463" spans="1:12">
      <c r="A463" s="195">
        <v>43486</v>
      </c>
      <c r="B463" s="196" t="s">
        <v>270</v>
      </c>
      <c r="C463" s="197">
        <v>435</v>
      </c>
      <c r="D463" s="196" t="s">
        <v>4</v>
      </c>
      <c r="E463" s="198">
        <v>1147.55</v>
      </c>
      <c r="F463" s="198">
        <v>1161.8499999999999</v>
      </c>
      <c r="G463" s="199"/>
      <c r="H463" s="214">
        <f t="shared" si="559"/>
        <v>6220.49999999998</v>
      </c>
      <c r="I463" s="200"/>
      <c r="J463" s="215">
        <f t="shared" si="560"/>
        <v>14.299999999999955</v>
      </c>
      <c r="K463" s="216">
        <f t="shared" si="561"/>
        <v>6220.49999999998</v>
      </c>
      <c r="L463" s="172"/>
    </row>
    <row r="464" spans="1:12">
      <c r="A464" s="195">
        <v>43486</v>
      </c>
      <c r="B464" s="196" t="s">
        <v>268</v>
      </c>
      <c r="C464" s="197">
        <v>78</v>
      </c>
      <c r="D464" s="196" t="s">
        <v>4</v>
      </c>
      <c r="E464" s="198">
        <v>6351</v>
      </c>
      <c r="F464" s="198">
        <v>6390</v>
      </c>
      <c r="G464" s="199"/>
      <c r="H464" s="214">
        <f t="shared" si="559"/>
        <v>3042</v>
      </c>
      <c r="I464" s="200"/>
      <c r="J464" s="215">
        <f t="shared" si="560"/>
        <v>39</v>
      </c>
      <c r="K464" s="216">
        <f t="shared" si="561"/>
        <v>3042</v>
      </c>
      <c r="L464" s="172"/>
    </row>
    <row r="465" spans="1:12">
      <c r="A465" s="195">
        <v>43483</v>
      </c>
      <c r="B465" s="196" t="s">
        <v>99</v>
      </c>
      <c r="C465" s="197">
        <v>1096</v>
      </c>
      <c r="D465" s="196" t="s">
        <v>20</v>
      </c>
      <c r="E465" s="198">
        <v>456.2</v>
      </c>
      <c r="F465" s="198">
        <v>454.5</v>
      </c>
      <c r="G465" s="199"/>
      <c r="H465" s="214">
        <f t="shared" si="559"/>
        <v>1863.1999999999875</v>
      </c>
      <c r="I465" s="200"/>
      <c r="J465" s="215">
        <f t="shared" si="560"/>
        <v>1.6999999999999886</v>
      </c>
      <c r="K465" s="216">
        <f t="shared" si="561"/>
        <v>1863.1999999999875</v>
      </c>
      <c r="L465" s="172"/>
    </row>
    <row r="466" spans="1:12">
      <c r="A466" s="195">
        <v>43483</v>
      </c>
      <c r="B466" s="196" t="s">
        <v>193</v>
      </c>
      <c r="C466" s="197">
        <v>1999</v>
      </c>
      <c r="D466" s="196" t="s">
        <v>20</v>
      </c>
      <c r="E466" s="198">
        <v>250.1</v>
      </c>
      <c r="F466" s="198">
        <v>247.1</v>
      </c>
      <c r="G466" s="199"/>
      <c r="H466" s="214">
        <f t="shared" si="559"/>
        <v>5997</v>
      </c>
      <c r="I466" s="200"/>
      <c r="J466" s="215">
        <f t="shared" si="560"/>
        <v>3</v>
      </c>
      <c r="K466" s="216">
        <f t="shared" si="561"/>
        <v>5997</v>
      </c>
      <c r="L466" s="172"/>
    </row>
    <row r="467" spans="1:12">
      <c r="A467" s="195">
        <v>43482</v>
      </c>
      <c r="B467" s="196" t="s">
        <v>267</v>
      </c>
      <c r="C467" s="197">
        <v>3219</v>
      </c>
      <c r="D467" s="196" t="s">
        <v>20</v>
      </c>
      <c r="E467" s="198">
        <v>155.30000000000001</v>
      </c>
      <c r="F467" s="198">
        <v>154.15</v>
      </c>
      <c r="G467" s="199"/>
      <c r="H467" s="214">
        <f t="shared" si="559"/>
        <v>3701.8500000000181</v>
      </c>
      <c r="I467" s="200"/>
      <c r="J467" s="215">
        <f t="shared" si="560"/>
        <v>1.1500000000000057</v>
      </c>
      <c r="K467" s="216">
        <f t="shared" si="561"/>
        <v>3701.8500000000181</v>
      </c>
      <c r="L467" s="172"/>
    </row>
    <row r="468" spans="1:12">
      <c r="A468" s="195">
        <v>43482</v>
      </c>
      <c r="B468" s="196" t="s">
        <v>120</v>
      </c>
      <c r="C468" s="197">
        <v>2697</v>
      </c>
      <c r="D468" s="196" t="s">
        <v>20</v>
      </c>
      <c r="E468" s="198">
        <v>185.35</v>
      </c>
      <c r="F468" s="198">
        <v>183.75</v>
      </c>
      <c r="G468" s="199"/>
      <c r="H468" s="214">
        <f t="shared" si="559"/>
        <v>4315.1999999999844</v>
      </c>
      <c r="I468" s="200"/>
      <c r="J468" s="215">
        <f t="shared" si="560"/>
        <v>1.5999999999999941</v>
      </c>
      <c r="K468" s="216">
        <f t="shared" si="561"/>
        <v>4315.1999999999844</v>
      </c>
      <c r="L468" s="172"/>
    </row>
    <row r="469" spans="1:12">
      <c r="A469" s="189">
        <v>43481</v>
      </c>
      <c r="B469" s="190" t="s">
        <v>251</v>
      </c>
      <c r="C469" s="191">
        <v>263</v>
      </c>
      <c r="D469" s="190" t="s">
        <v>4</v>
      </c>
      <c r="E469" s="192">
        <v>1897.85</v>
      </c>
      <c r="F469" s="192">
        <v>1921.55</v>
      </c>
      <c r="G469" s="193">
        <v>1950.4</v>
      </c>
      <c r="H469" s="211">
        <f t="shared" si="559"/>
        <v>6233.1000000000122</v>
      </c>
      <c r="I469" s="194">
        <f>(IF(D469="SHORT",IF(G469="",0,E469-G469),IF(D469="LONG",IF(G469="",0,G469-F469))))*C469</f>
        <v>7587.5500000000357</v>
      </c>
      <c r="J469" s="212">
        <f t="shared" si="560"/>
        <v>52.550000000000182</v>
      </c>
      <c r="K469" s="213">
        <f t="shared" si="561"/>
        <v>13820.650000000049</v>
      </c>
      <c r="L469" s="172"/>
    </row>
    <row r="470" spans="1:12">
      <c r="A470" s="189">
        <v>43480</v>
      </c>
      <c r="B470" s="190" t="s">
        <v>129</v>
      </c>
      <c r="C470" s="191">
        <v>3138</v>
      </c>
      <c r="D470" s="190" t="s">
        <v>4</v>
      </c>
      <c r="E470" s="192">
        <v>159.30000000000001</v>
      </c>
      <c r="F470" s="192">
        <v>161.25</v>
      </c>
      <c r="G470" s="193">
        <v>163.69999999999999</v>
      </c>
      <c r="H470" s="211">
        <f t="shared" si="559"/>
        <v>6119.099999999964</v>
      </c>
      <c r="I470" s="194">
        <f>(IF(D470="SHORT",IF(G470="",0,E470-G470),IF(D470="LONG",IF(G470="",0,G470-F470))))*C470</f>
        <v>7688.099999999964</v>
      </c>
      <c r="J470" s="212">
        <f t="shared" si="560"/>
        <v>4.3999999999999773</v>
      </c>
      <c r="K470" s="213">
        <f t="shared" si="561"/>
        <v>13807.199999999928</v>
      </c>
      <c r="L470" s="172"/>
    </row>
    <row r="471" spans="1:12">
      <c r="A471" s="195">
        <v>43480</v>
      </c>
      <c r="B471" s="196" t="s">
        <v>114</v>
      </c>
      <c r="C471" s="197">
        <v>3345</v>
      </c>
      <c r="D471" s="196" t="s">
        <v>4</v>
      </c>
      <c r="E471" s="198">
        <v>149.44999999999999</v>
      </c>
      <c r="F471" s="198">
        <v>147.94999999999999</v>
      </c>
      <c r="G471" s="199"/>
      <c r="H471" s="214">
        <f t="shared" si="559"/>
        <v>-5017.5</v>
      </c>
      <c r="I471" s="200"/>
      <c r="J471" s="215">
        <f t="shared" si="560"/>
        <v>-1.5</v>
      </c>
      <c r="K471" s="216">
        <f t="shared" si="561"/>
        <v>-5017.5</v>
      </c>
      <c r="L471" s="172"/>
    </row>
    <row r="472" spans="1:12">
      <c r="A472" s="195">
        <v>43479</v>
      </c>
      <c r="B472" s="196" t="s">
        <v>191</v>
      </c>
      <c r="C472" s="197">
        <v>1705</v>
      </c>
      <c r="D472" s="196" t="s">
        <v>4</v>
      </c>
      <c r="E472" s="198">
        <v>293.2</v>
      </c>
      <c r="F472" s="198">
        <v>296.89999999999998</v>
      </c>
      <c r="G472" s="199"/>
      <c r="H472" s="214">
        <f t="shared" si="559"/>
        <v>6308.4999999999809</v>
      </c>
      <c r="I472" s="200"/>
      <c r="J472" s="215">
        <f t="shared" si="560"/>
        <v>3.6999999999999886</v>
      </c>
      <c r="K472" s="216">
        <f t="shared" si="561"/>
        <v>6308.4999999999809</v>
      </c>
      <c r="L472" s="172"/>
    </row>
    <row r="473" spans="1:12">
      <c r="A473" s="195">
        <v>43479</v>
      </c>
      <c r="B473" s="196" t="s">
        <v>194</v>
      </c>
      <c r="C473" s="197">
        <v>644</v>
      </c>
      <c r="D473" s="196" t="s">
        <v>20</v>
      </c>
      <c r="E473" s="198">
        <v>776.15</v>
      </c>
      <c r="F473" s="198">
        <v>775.15</v>
      </c>
      <c r="G473" s="199"/>
      <c r="H473" s="214">
        <f t="shared" si="559"/>
        <v>644</v>
      </c>
      <c r="I473" s="200"/>
      <c r="J473" s="215">
        <f t="shared" si="560"/>
        <v>1</v>
      </c>
      <c r="K473" s="216">
        <f t="shared" si="561"/>
        <v>644</v>
      </c>
      <c r="L473" s="172"/>
    </row>
    <row r="474" spans="1:12">
      <c r="A474" s="195">
        <v>43479</v>
      </c>
      <c r="B474" s="196" t="s">
        <v>262</v>
      </c>
      <c r="C474" s="197">
        <v>5555</v>
      </c>
      <c r="D474" s="196" t="s">
        <v>20</v>
      </c>
      <c r="E474" s="198">
        <v>90</v>
      </c>
      <c r="F474" s="198">
        <v>90.9</v>
      </c>
      <c r="G474" s="199"/>
      <c r="H474" s="214">
        <f t="shared" si="559"/>
        <v>-4999.5000000000318</v>
      </c>
      <c r="I474" s="200"/>
      <c r="J474" s="215">
        <f t="shared" si="560"/>
        <v>-0.90000000000000568</v>
      </c>
      <c r="K474" s="216">
        <f t="shared" si="561"/>
        <v>-4999.5000000000318</v>
      </c>
      <c r="L474" s="172"/>
    </row>
    <row r="475" spans="1:12">
      <c r="A475" s="195">
        <v>43475</v>
      </c>
      <c r="B475" s="196" t="s">
        <v>196</v>
      </c>
      <c r="C475" s="197">
        <v>4089</v>
      </c>
      <c r="D475" s="196" t="s">
        <v>20</v>
      </c>
      <c r="E475" s="198">
        <v>122.25</v>
      </c>
      <c r="F475" s="198">
        <v>122.65</v>
      </c>
      <c r="G475" s="199"/>
      <c r="H475" s="214">
        <f t="shared" si="559"/>
        <v>-1635.6000000000233</v>
      </c>
      <c r="I475" s="200"/>
      <c r="J475" s="215">
        <f t="shared" si="560"/>
        <v>-0.40000000000000568</v>
      </c>
      <c r="K475" s="216">
        <f t="shared" si="561"/>
        <v>-1635.6000000000233</v>
      </c>
      <c r="L475" s="172"/>
    </row>
    <row r="476" spans="1:12">
      <c r="A476" s="195">
        <v>43474</v>
      </c>
      <c r="B476" s="196" t="s">
        <v>153</v>
      </c>
      <c r="C476" s="197">
        <v>598</v>
      </c>
      <c r="D476" s="196" t="s">
        <v>4</v>
      </c>
      <c r="E476" s="198">
        <v>835.7</v>
      </c>
      <c r="F476" s="198">
        <v>827.3</v>
      </c>
      <c r="G476" s="199"/>
      <c r="H476" s="214">
        <f t="shared" si="559"/>
        <v>-5023.2000000000544</v>
      </c>
      <c r="I476" s="200"/>
      <c r="J476" s="215">
        <f t="shared" si="560"/>
        <v>-8.4000000000000909</v>
      </c>
      <c r="K476" s="216">
        <f t="shared" si="561"/>
        <v>-5023.2000000000544</v>
      </c>
      <c r="L476" s="172"/>
    </row>
    <row r="477" spans="1:12">
      <c r="A477" s="189">
        <v>43473</v>
      </c>
      <c r="B477" s="190" t="s">
        <v>149</v>
      </c>
      <c r="C477" s="191">
        <v>6273</v>
      </c>
      <c r="D477" s="190" t="s">
        <v>4</v>
      </c>
      <c r="E477" s="192">
        <v>79.7</v>
      </c>
      <c r="F477" s="192">
        <v>80.7</v>
      </c>
      <c r="G477" s="193">
        <v>81.900000000000006</v>
      </c>
      <c r="H477" s="211">
        <f t="shared" si="559"/>
        <v>6273</v>
      </c>
      <c r="I477" s="194">
        <f>(IF(D477="SHORT",IF(G477="",0,E477-G477),IF(D477="LONG",IF(G477="",0,G477-F477))))*C477</f>
        <v>7527.6000000000176</v>
      </c>
      <c r="J477" s="212">
        <f t="shared" si="560"/>
        <v>2.2000000000000028</v>
      </c>
      <c r="K477" s="213">
        <f t="shared" si="561"/>
        <v>13800.600000000017</v>
      </c>
      <c r="L477" s="172"/>
    </row>
    <row r="478" spans="1:12">
      <c r="A478" s="195">
        <v>43473</v>
      </c>
      <c r="B478" s="196" t="s">
        <v>137</v>
      </c>
      <c r="C478" s="197">
        <v>4384</v>
      </c>
      <c r="D478" s="196" t="s">
        <v>4</v>
      </c>
      <c r="E478" s="198">
        <v>114.05</v>
      </c>
      <c r="F478" s="198">
        <v>115.45</v>
      </c>
      <c r="G478" s="199"/>
      <c r="H478" s="214">
        <f t="shared" si="559"/>
        <v>6137.6000000000249</v>
      </c>
      <c r="I478" s="200"/>
      <c r="J478" s="215">
        <f t="shared" si="560"/>
        <v>1.4000000000000057</v>
      </c>
      <c r="K478" s="216">
        <f t="shared" si="561"/>
        <v>6137.6000000000249</v>
      </c>
      <c r="L478" s="172"/>
    </row>
    <row r="479" spans="1:12">
      <c r="A479" s="195">
        <v>43472</v>
      </c>
      <c r="B479" s="196" t="s">
        <v>233</v>
      </c>
      <c r="C479" s="197">
        <v>4140</v>
      </c>
      <c r="D479" s="196" t="s">
        <v>4</v>
      </c>
      <c r="E479" s="198">
        <v>120.75</v>
      </c>
      <c r="F479" s="198">
        <v>119.5</v>
      </c>
      <c r="G479" s="198"/>
      <c r="H479" s="214">
        <f t="shared" si="559"/>
        <v>-5175</v>
      </c>
      <c r="I479" s="200"/>
      <c r="J479" s="215">
        <f t="shared" si="560"/>
        <v>-1.25</v>
      </c>
      <c r="K479" s="216">
        <f t="shared" si="561"/>
        <v>-5175</v>
      </c>
      <c r="L479" s="172"/>
    </row>
    <row r="480" spans="1:12">
      <c r="A480" s="195">
        <v>43469</v>
      </c>
      <c r="B480" s="196" t="s">
        <v>209</v>
      </c>
      <c r="C480" s="197">
        <v>3465</v>
      </c>
      <c r="D480" s="196" t="s">
        <v>4</v>
      </c>
      <c r="E480" s="198">
        <v>144.30000000000001</v>
      </c>
      <c r="F480" s="198">
        <v>146.1</v>
      </c>
      <c r="G480" s="198"/>
      <c r="H480" s="214">
        <f t="shared" si="559"/>
        <v>6236.9999999999409</v>
      </c>
      <c r="I480" s="200"/>
      <c r="J480" s="215">
        <f t="shared" si="560"/>
        <v>1.7999999999999829</v>
      </c>
      <c r="K480" s="216">
        <f t="shared" si="561"/>
        <v>6236.9999999999409</v>
      </c>
      <c r="L480" s="172"/>
    </row>
    <row r="481" spans="1:12">
      <c r="A481" s="195">
        <v>43468</v>
      </c>
      <c r="B481" s="196" t="s">
        <v>121</v>
      </c>
      <c r="C481" s="197">
        <v>1367</v>
      </c>
      <c r="D481" s="196" t="s">
        <v>20</v>
      </c>
      <c r="E481" s="198">
        <v>365.5</v>
      </c>
      <c r="F481" s="198">
        <v>362.15</v>
      </c>
      <c r="G481" s="198"/>
      <c r="H481" s="214">
        <f t="shared" si="559"/>
        <v>4579.4500000000307</v>
      </c>
      <c r="I481" s="200"/>
      <c r="J481" s="215">
        <f t="shared" si="560"/>
        <v>3.3500000000000223</v>
      </c>
      <c r="K481" s="216">
        <f t="shared" si="561"/>
        <v>4579.4500000000307</v>
      </c>
      <c r="L481" s="172"/>
    </row>
    <row r="482" spans="1:12">
      <c r="A482" s="195">
        <v>43468</v>
      </c>
      <c r="B482" s="196" t="s">
        <v>140</v>
      </c>
      <c r="C482" s="197">
        <v>473</v>
      </c>
      <c r="D482" s="196" t="s">
        <v>20</v>
      </c>
      <c r="E482" s="198">
        <v>1055.55</v>
      </c>
      <c r="F482" s="198">
        <v>1042.3499999999999</v>
      </c>
      <c r="G482" s="198"/>
      <c r="H482" s="214">
        <f t="shared" si="559"/>
        <v>6243.6000000000213</v>
      </c>
      <c r="I482" s="200"/>
      <c r="J482" s="215">
        <f t="shared" si="560"/>
        <v>13.200000000000045</v>
      </c>
      <c r="K482" s="216">
        <f t="shared" si="561"/>
        <v>6243.6000000000213</v>
      </c>
      <c r="L482" s="172"/>
    </row>
    <row r="483" spans="1:12">
      <c r="A483" s="195">
        <v>43467</v>
      </c>
      <c r="B483" s="196" t="s">
        <v>142</v>
      </c>
      <c r="C483" s="197">
        <v>5549</v>
      </c>
      <c r="D483" s="196" t="s">
        <v>20</v>
      </c>
      <c r="E483" s="198">
        <v>90.1</v>
      </c>
      <c r="F483" s="198">
        <v>89</v>
      </c>
      <c r="G483" s="198"/>
      <c r="H483" s="214">
        <f t="shared" si="559"/>
        <v>6103.8999999999687</v>
      </c>
      <c r="I483" s="200"/>
      <c r="J483" s="215">
        <f t="shared" si="560"/>
        <v>1.0999999999999943</v>
      </c>
      <c r="K483" s="216">
        <f t="shared" si="561"/>
        <v>6103.8999999999687</v>
      </c>
      <c r="L483" s="172"/>
    </row>
    <row r="484" spans="1:12">
      <c r="A484" s="195">
        <v>43467</v>
      </c>
      <c r="B484" s="196" t="s">
        <v>266</v>
      </c>
      <c r="C484" s="197">
        <v>551</v>
      </c>
      <c r="D484" s="196" t="s">
        <v>20</v>
      </c>
      <c r="E484" s="198">
        <v>906.1</v>
      </c>
      <c r="F484" s="198">
        <v>894.75</v>
      </c>
      <c r="G484" s="198"/>
      <c r="H484" s="214">
        <f t="shared" si="559"/>
        <v>6253.8500000000122</v>
      </c>
      <c r="I484" s="200"/>
      <c r="J484" s="215">
        <f t="shared" si="560"/>
        <v>11.350000000000023</v>
      </c>
      <c r="K484" s="216">
        <f t="shared" si="561"/>
        <v>6253.8500000000122</v>
      </c>
      <c r="L484" s="172"/>
    </row>
    <row r="485" spans="1:12">
      <c r="A485" s="195">
        <v>43467</v>
      </c>
      <c r="B485" s="196" t="s">
        <v>123</v>
      </c>
      <c r="C485" s="197">
        <v>6644</v>
      </c>
      <c r="D485" s="196" t="s">
        <v>4</v>
      </c>
      <c r="E485" s="198">
        <v>75.25</v>
      </c>
      <c r="F485" s="198">
        <v>74.45</v>
      </c>
      <c r="G485" s="198"/>
      <c r="H485" s="214">
        <f t="shared" si="559"/>
        <v>-5315.1999999999807</v>
      </c>
      <c r="I485" s="200"/>
      <c r="J485" s="215">
        <f t="shared" si="560"/>
        <v>-0.79999999999999705</v>
      </c>
      <c r="K485" s="216">
        <f t="shared" si="561"/>
        <v>-5315.1999999999807</v>
      </c>
      <c r="L485" s="172"/>
    </row>
    <row r="486" spans="1:12">
      <c r="A486" s="195">
        <v>43466</v>
      </c>
      <c r="B486" s="196" t="s">
        <v>265</v>
      </c>
      <c r="C486" s="197">
        <v>1590</v>
      </c>
      <c r="D486" s="196" t="s">
        <v>20</v>
      </c>
      <c r="E486" s="198">
        <v>314.45</v>
      </c>
      <c r="F486" s="198">
        <v>314.14999999999998</v>
      </c>
      <c r="G486" s="198"/>
      <c r="H486" s="214">
        <f t="shared" si="559"/>
        <v>477.00000000001808</v>
      </c>
      <c r="I486" s="200"/>
      <c r="J486" s="215">
        <f t="shared" si="560"/>
        <v>0.30000000000001137</v>
      </c>
      <c r="K486" s="216">
        <f t="shared" si="561"/>
        <v>477.00000000001808</v>
      </c>
      <c r="L486" s="172"/>
    </row>
    <row r="487" spans="1:12">
      <c r="A487" s="169"/>
      <c r="B487" s="169"/>
      <c r="C487" s="169"/>
      <c r="D487" s="169"/>
      <c r="E487" s="169"/>
      <c r="F487" s="169"/>
      <c r="G487" s="169" t="s">
        <v>281</v>
      </c>
      <c r="H487" s="171">
        <f>SUM(H452:H486)</f>
        <v>90920.344859812991</v>
      </c>
      <c r="I487" s="170"/>
      <c r="J487" s="170" t="s">
        <v>282</v>
      </c>
      <c r="K487" s="171">
        <f>SUM(K452:K486)</f>
        <v>121311.14485981304</v>
      </c>
      <c r="L487" s="172"/>
    </row>
  </sheetData>
  <mergeCells count="10">
    <mergeCell ref="A6:L6"/>
    <mergeCell ref="E2:I2"/>
    <mergeCell ref="A3:L3"/>
    <mergeCell ref="A4:A5"/>
    <mergeCell ref="B4:B5"/>
    <mergeCell ref="C4:C5"/>
    <mergeCell ref="D4:D5"/>
    <mergeCell ref="E4:E5"/>
    <mergeCell ref="F4:H4"/>
    <mergeCell ref="I4:K4"/>
  </mergeCells>
  <conditionalFormatting sqref="L407 L370 L200 L167 L263 L230 L94 L36 L130 L67 L4:L5 L7">
    <cfRule type="cellIs" dxfId="0" priority="13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E8" sqref="E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235" t="s">
        <v>200</v>
      </c>
      <c r="B1" s="236"/>
      <c r="C1" s="236"/>
      <c r="D1" s="236"/>
      <c r="E1" s="159"/>
      <c r="F1" s="159"/>
    </row>
    <row r="2" spans="1:6" ht="15.75">
      <c r="A2" s="100" t="s">
        <v>201</v>
      </c>
      <c r="B2" s="100" t="s">
        <v>202</v>
      </c>
      <c r="C2" s="100" t="s">
        <v>203</v>
      </c>
      <c r="D2" s="100" t="s">
        <v>204</v>
      </c>
      <c r="E2" s="100" t="s">
        <v>201</v>
      </c>
      <c r="F2" s="100" t="s">
        <v>297</v>
      </c>
    </row>
    <row r="3" spans="1:6" ht="15.75">
      <c r="A3" s="101" t="s">
        <v>205</v>
      </c>
      <c r="B3" s="102">
        <v>100000</v>
      </c>
      <c r="C3" s="101">
        <v>119705</v>
      </c>
      <c r="D3" s="103">
        <f t="shared" ref="D3:D5" si="0">C3/B3</f>
        <v>1.1970499999999999</v>
      </c>
      <c r="E3" s="157" t="s">
        <v>292</v>
      </c>
      <c r="F3" s="158">
        <v>0.77</v>
      </c>
    </row>
    <row r="4" spans="1:6" ht="15.75">
      <c r="A4" s="101" t="s">
        <v>206</v>
      </c>
      <c r="B4" s="102">
        <v>100000</v>
      </c>
      <c r="C4" s="101">
        <v>172291</v>
      </c>
      <c r="D4" s="103">
        <f t="shared" si="0"/>
        <v>1.7229099999999999</v>
      </c>
      <c r="E4" s="157" t="s">
        <v>293</v>
      </c>
      <c r="F4" s="158">
        <v>0.74</v>
      </c>
    </row>
    <row r="5" spans="1:6" ht="15.75">
      <c r="A5" s="101" t="s">
        <v>207</v>
      </c>
      <c r="B5" s="102">
        <v>100000</v>
      </c>
      <c r="C5" s="101">
        <v>122944</v>
      </c>
      <c r="D5" s="103">
        <f t="shared" si="0"/>
        <v>1.2294400000000001</v>
      </c>
      <c r="E5" s="157" t="s">
        <v>294</v>
      </c>
      <c r="F5" s="158">
        <v>0.78</v>
      </c>
    </row>
    <row r="6" spans="1:6" ht="15.75">
      <c r="A6" s="101" t="s">
        <v>222</v>
      </c>
      <c r="B6" s="102">
        <v>100000</v>
      </c>
      <c r="C6" s="101">
        <v>108627</v>
      </c>
      <c r="D6" s="103">
        <f t="shared" ref="D6:D8" si="1">C6/B6</f>
        <v>1.0862700000000001</v>
      </c>
      <c r="E6" s="157" t="s">
        <v>312</v>
      </c>
      <c r="F6" s="160">
        <v>0.73909999999999998</v>
      </c>
    </row>
    <row r="7" spans="1:6" ht="15.75">
      <c r="A7" s="101" t="s">
        <v>231</v>
      </c>
      <c r="B7" s="102">
        <v>100000</v>
      </c>
      <c r="C7" s="101">
        <v>230487</v>
      </c>
      <c r="D7" s="103">
        <f t="shared" si="1"/>
        <v>2.3048700000000002</v>
      </c>
      <c r="E7" s="167" t="s">
        <v>322</v>
      </c>
      <c r="F7" s="160">
        <v>0.74</v>
      </c>
    </row>
    <row r="8" spans="1:6" ht="15.75">
      <c r="A8" s="101" t="s">
        <v>242</v>
      </c>
      <c r="B8" s="102">
        <v>100000</v>
      </c>
      <c r="C8" s="101">
        <v>143076</v>
      </c>
      <c r="D8" s="103">
        <f t="shared" si="1"/>
        <v>1.43076</v>
      </c>
    </row>
    <row r="9" spans="1:6" ht="15.75">
      <c r="A9" s="101" t="s">
        <v>264</v>
      </c>
      <c r="B9" s="102">
        <v>100000</v>
      </c>
      <c r="C9" s="101">
        <v>172860</v>
      </c>
      <c r="D9" s="103">
        <f t="shared" ref="D9:D14" si="2">C9/B9</f>
        <v>1.7285999999999999</v>
      </c>
    </row>
    <row r="10" spans="1:6" ht="15.75">
      <c r="A10" s="155" t="s">
        <v>292</v>
      </c>
      <c r="B10" s="156">
        <v>100000</v>
      </c>
      <c r="C10" s="101">
        <v>121311</v>
      </c>
      <c r="D10" s="103">
        <f t="shared" si="2"/>
        <v>1.2131099999999999</v>
      </c>
    </row>
    <row r="11" spans="1:6" ht="15.75">
      <c r="A11" s="155" t="s">
        <v>293</v>
      </c>
      <c r="B11" s="156">
        <v>100000</v>
      </c>
      <c r="C11" s="101">
        <v>206400</v>
      </c>
      <c r="D11" s="103">
        <f t="shared" si="2"/>
        <v>2.0640000000000001</v>
      </c>
    </row>
    <row r="12" spans="1:6" ht="15.75">
      <c r="A12" s="155" t="s">
        <v>294</v>
      </c>
      <c r="B12" s="156">
        <v>100000</v>
      </c>
      <c r="C12" s="101">
        <v>352700</v>
      </c>
      <c r="D12" s="103">
        <f t="shared" si="2"/>
        <v>3.5270000000000001</v>
      </c>
    </row>
    <row r="13" spans="1:6" ht="15.75">
      <c r="A13" s="157" t="s">
        <v>312</v>
      </c>
      <c r="B13" s="156">
        <v>100000</v>
      </c>
      <c r="C13" s="101">
        <v>129000</v>
      </c>
      <c r="D13" s="103">
        <f t="shared" si="2"/>
        <v>1.29</v>
      </c>
    </row>
    <row r="14" spans="1:6" ht="15.75">
      <c r="A14" s="167" t="s">
        <v>322</v>
      </c>
      <c r="B14" s="156">
        <v>100000</v>
      </c>
      <c r="C14" s="101">
        <v>137000</v>
      </c>
      <c r="D14" s="103">
        <f t="shared" si="2"/>
        <v>1.37</v>
      </c>
    </row>
    <row r="31" spans="1:4" ht="22.5">
      <c r="A31" s="235" t="s">
        <v>302</v>
      </c>
      <c r="B31" s="236"/>
      <c r="C31" s="236"/>
      <c r="D31" s="236"/>
    </row>
    <row r="32" spans="1:4" ht="15.75">
      <c r="A32" s="100" t="s">
        <v>201</v>
      </c>
      <c r="B32" s="100" t="s">
        <v>202</v>
      </c>
      <c r="C32" s="100" t="s">
        <v>203</v>
      </c>
      <c r="D32" s="100" t="s">
        <v>204</v>
      </c>
    </row>
    <row r="33" spans="1:4" ht="15.75">
      <c r="A33" s="155" t="s">
        <v>292</v>
      </c>
      <c r="B33" s="156">
        <v>100000</v>
      </c>
      <c r="C33" s="101">
        <v>90920</v>
      </c>
      <c r="D33" s="103">
        <f t="shared" ref="D33:D37" si="3">C33/B33</f>
        <v>0.90920000000000001</v>
      </c>
    </row>
    <row r="34" spans="1:4" ht="15.75">
      <c r="A34" s="155" t="s">
        <v>293</v>
      </c>
      <c r="B34" s="156">
        <v>100000</v>
      </c>
      <c r="C34" s="101">
        <v>126050</v>
      </c>
      <c r="D34" s="103">
        <f t="shared" si="3"/>
        <v>1.2605</v>
      </c>
    </row>
    <row r="35" spans="1:4" ht="15.75">
      <c r="A35" s="155" t="s">
        <v>294</v>
      </c>
      <c r="B35" s="156">
        <v>100000</v>
      </c>
      <c r="C35" s="101">
        <v>141700</v>
      </c>
      <c r="D35" s="103">
        <f t="shared" si="3"/>
        <v>1.417</v>
      </c>
    </row>
    <row r="36" spans="1:4" ht="15.75">
      <c r="A36" s="157" t="s">
        <v>312</v>
      </c>
      <c r="B36" s="156">
        <v>100000</v>
      </c>
      <c r="C36" s="101">
        <v>75000</v>
      </c>
      <c r="D36" s="103">
        <f t="shared" si="3"/>
        <v>0.75</v>
      </c>
    </row>
    <row r="37" spans="1:4" ht="15.75">
      <c r="A37" s="167" t="s">
        <v>322</v>
      </c>
      <c r="B37" s="156">
        <v>100000</v>
      </c>
      <c r="C37" s="101">
        <v>70000</v>
      </c>
      <c r="D37" s="103">
        <f t="shared" si="3"/>
        <v>0.7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1"/>
  <sheetViews>
    <sheetView topLeftCell="A4" workbookViewId="0">
      <selection activeCell="B12" sqref="B12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5.75">
      <c r="A2" s="247" t="s">
        <v>116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26.25">
      <c r="A3" s="248" t="s">
        <v>103</v>
      </c>
      <c r="B3" s="248"/>
      <c r="C3" s="249" t="s">
        <v>208</v>
      </c>
      <c r="D3" s="250"/>
      <c r="E3" s="49"/>
      <c r="F3" s="49"/>
      <c r="G3" s="49"/>
      <c r="H3" s="251"/>
      <c r="I3" s="251"/>
      <c r="J3" s="50"/>
      <c r="K3" s="50"/>
    </row>
    <row r="4" spans="1:11" ht="15" customHeight="1">
      <c r="A4" s="243" t="s">
        <v>1</v>
      </c>
      <c r="B4" s="237" t="s">
        <v>104</v>
      </c>
      <c r="C4" s="237" t="s">
        <v>105</v>
      </c>
      <c r="D4" s="237" t="s">
        <v>106</v>
      </c>
      <c r="E4" s="237" t="s">
        <v>107</v>
      </c>
      <c r="F4" s="237" t="s">
        <v>108</v>
      </c>
      <c r="G4" s="237" t="s">
        <v>109</v>
      </c>
      <c r="H4" s="239" t="s">
        <v>110</v>
      </c>
      <c r="I4" s="240"/>
      <c r="J4" s="237" t="s">
        <v>111</v>
      </c>
      <c r="K4" s="237" t="s">
        <v>112</v>
      </c>
    </row>
    <row r="5" spans="1:11" ht="15" customHeight="1">
      <c r="A5" s="244"/>
      <c r="B5" s="238"/>
      <c r="C5" s="238"/>
      <c r="D5" s="238"/>
      <c r="E5" s="238"/>
      <c r="F5" s="238"/>
      <c r="G5" s="238"/>
      <c r="H5" s="241"/>
      <c r="I5" s="242"/>
      <c r="J5" s="238"/>
      <c r="K5" s="238"/>
    </row>
    <row r="6" spans="1:11" s="5" customFormat="1" ht="18" customHeight="1">
      <c r="A6" s="140">
        <v>43462</v>
      </c>
      <c r="B6" s="58" t="s">
        <v>66</v>
      </c>
      <c r="C6" s="138">
        <v>314</v>
      </c>
      <c r="D6" s="58" t="s">
        <v>4</v>
      </c>
      <c r="E6" s="53">
        <v>1591.8</v>
      </c>
      <c r="F6" s="53">
        <v>1611.65</v>
      </c>
      <c r="G6" s="53"/>
      <c r="H6" s="54">
        <f t="shared" ref="H6" si="0">(IF(D6="SHORT",E6-F6,IF(D6="LONG",F6-E6)))*C6</f>
        <v>6232.9000000000433</v>
      </c>
      <c r="I6" s="55"/>
      <c r="J6" s="56">
        <f t="shared" ref="J6" si="1">(H6+I6)/C6</f>
        <v>19.850000000000136</v>
      </c>
      <c r="K6" s="57">
        <f t="shared" ref="K6" si="2">SUM(H6:I6)</f>
        <v>6232.9000000000433</v>
      </c>
    </row>
    <row r="7" spans="1:11" s="5" customFormat="1" ht="18" customHeight="1">
      <c r="A7" s="140">
        <v>43462</v>
      </c>
      <c r="B7" s="58" t="s">
        <v>263</v>
      </c>
      <c r="C7" s="138">
        <v>5330</v>
      </c>
      <c r="D7" s="58" t="s">
        <v>4</v>
      </c>
      <c r="E7" s="53">
        <v>93.8</v>
      </c>
      <c r="F7" s="53">
        <v>95</v>
      </c>
      <c r="G7" s="53"/>
      <c r="H7" s="54">
        <f t="shared" ref="H7:H8" si="3">(IF(D7="SHORT",E7-F7,IF(D7="LONG",F7-E7)))*C7</f>
        <v>6396.0000000000155</v>
      </c>
      <c r="I7" s="55"/>
      <c r="J7" s="56">
        <f t="shared" ref="J7:J8" si="4">(H7+I7)/C7</f>
        <v>1.2000000000000028</v>
      </c>
      <c r="K7" s="57">
        <f t="shared" ref="K7:K8" si="5">SUM(H7:I7)</f>
        <v>6396.0000000000155</v>
      </c>
    </row>
    <row r="8" spans="1:11" s="5" customFormat="1" ht="18" customHeight="1">
      <c r="A8" s="140">
        <v>43462</v>
      </c>
      <c r="B8" s="58" t="s">
        <v>251</v>
      </c>
      <c r="C8" s="138">
        <v>284</v>
      </c>
      <c r="D8" s="58" t="s">
        <v>4</v>
      </c>
      <c r="E8" s="53">
        <v>1758.9</v>
      </c>
      <c r="F8" s="53">
        <v>1780.85</v>
      </c>
      <c r="G8" s="53"/>
      <c r="H8" s="54">
        <f t="shared" si="3"/>
        <v>6233.7999999999483</v>
      </c>
      <c r="I8" s="55"/>
      <c r="J8" s="56">
        <f t="shared" si="4"/>
        <v>21.949999999999818</v>
      </c>
      <c r="K8" s="57">
        <f t="shared" si="5"/>
        <v>6233.7999999999483</v>
      </c>
    </row>
    <row r="9" spans="1:11" s="5" customFormat="1" ht="18" customHeight="1">
      <c r="A9" s="140">
        <v>43461</v>
      </c>
      <c r="B9" s="58" t="s">
        <v>181</v>
      </c>
      <c r="C9" s="138">
        <v>1532</v>
      </c>
      <c r="D9" s="58" t="s">
        <v>4</v>
      </c>
      <c r="E9" s="53">
        <v>326.25</v>
      </c>
      <c r="F9" s="53">
        <v>330.35</v>
      </c>
      <c r="G9" s="53"/>
      <c r="H9" s="54">
        <f t="shared" ref="H9:H11" si="6">(IF(D9="SHORT",E9-F9,IF(D9="LONG",F9-E9)))*C9</f>
        <v>6281.2000000000353</v>
      </c>
      <c r="I9" s="55"/>
      <c r="J9" s="56">
        <f t="shared" ref="J9:J11" si="7">(H9+I9)/C9</f>
        <v>4.1000000000000227</v>
      </c>
      <c r="K9" s="57">
        <f t="shared" ref="K9:K11" si="8">SUM(H9:I9)</f>
        <v>6281.2000000000353</v>
      </c>
    </row>
    <row r="10" spans="1:11" s="79" customFormat="1" ht="18" customHeight="1">
      <c r="A10" s="77">
        <v>43461</v>
      </c>
      <c r="B10" s="78" t="s">
        <v>246</v>
      </c>
      <c r="C10" s="141">
        <v>337</v>
      </c>
      <c r="D10" s="78" t="s">
        <v>4</v>
      </c>
      <c r="E10" s="76">
        <v>1481.95</v>
      </c>
      <c r="F10" s="76">
        <v>1500.45</v>
      </c>
      <c r="G10" s="61">
        <v>1522.95</v>
      </c>
      <c r="H10" s="62">
        <f t="shared" si="6"/>
        <v>6234.5</v>
      </c>
      <c r="I10" s="63">
        <f t="shared" ref="I10" si="9">(IF(D10="SHORT",IF(G10="",0,E10-G10),IF(D10="LONG",IF(G10="",0,G10-F10))))*C10</f>
        <v>7582.5</v>
      </c>
      <c r="J10" s="64">
        <f t="shared" si="7"/>
        <v>41</v>
      </c>
      <c r="K10" s="65">
        <f t="shared" si="8"/>
        <v>13817</v>
      </c>
    </row>
    <row r="11" spans="1:11" s="79" customFormat="1" ht="18" customHeight="1">
      <c r="A11" s="77">
        <v>43460</v>
      </c>
      <c r="B11" s="78" t="s">
        <v>189</v>
      </c>
      <c r="C11" s="141">
        <v>5017</v>
      </c>
      <c r="D11" s="78" t="s">
        <v>4</v>
      </c>
      <c r="E11" s="76">
        <v>99.65</v>
      </c>
      <c r="F11" s="76">
        <v>102.4</v>
      </c>
      <c r="G11" s="76"/>
      <c r="H11" s="62">
        <f t="shared" si="6"/>
        <v>13796.75</v>
      </c>
      <c r="I11" s="63"/>
      <c r="J11" s="64">
        <f t="shared" si="7"/>
        <v>2.75</v>
      </c>
      <c r="K11" s="65">
        <f t="shared" si="8"/>
        <v>13796.75</v>
      </c>
    </row>
    <row r="12" spans="1:11" s="5" customFormat="1" ht="18" customHeight="1">
      <c r="A12" s="140">
        <v>43460</v>
      </c>
      <c r="B12" s="58" t="s">
        <v>262</v>
      </c>
      <c r="C12" s="138">
        <v>5408</v>
      </c>
      <c r="D12" s="58" t="s">
        <v>4</v>
      </c>
      <c r="E12" s="53">
        <v>92.45</v>
      </c>
      <c r="F12" s="53">
        <v>93.6</v>
      </c>
      <c r="G12" s="53"/>
      <c r="H12" s="54">
        <f t="shared" ref="H12:H14" si="10">(IF(D12="SHORT",E12-F12,IF(D12="LONG",F12-E12)))*C12</f>
        <v>6219.1999999999534</v>
      </c>
      <c r="I12" s="55"/>
      <c r="J12" s="56">
        <f t="shared" ref="J12:J14" si="11">(H12+I12)/C12</f>
        <v>1.1499999999999915</v>
      </c>
      <c r="K12" s="57">
        <f t="shared" ref="K12:K14" si="12">SUM(H12:I12)</f>
        <v>6219.1999999999534</v>
      </c>
    </row>
    <row r="13" spans="1:11" s="5" customFormat="1" ht="18" customHeight="1">
      <c r="A13" s="140">
        <v>43460</v>
      </c>
      <c r="B13" s="58" t="s">
        <v>261</v>
      </c>
      <c r="C13" s="138">
        <v>185</v>
      </c>
      <c r="D13" s="58" t="s">
        <v>4</v>
      </c>
      <c r="E13" s="53">
        <v>2695.5</v>
      </c>
      <c r="F13" s="53">
        <v>2729.15</v>
      </c>
      <c r="G13" s="53"/>
      <c r="H13" s="54">
        <f t="shared" si="10"/>
        <v>6225.2500000000164</v>
      </c>
      <c r="I13" s="55"/>
      <c r="J13" s="56">
        <f t="shared" si="11"/>
        <v>33.650000000000091</v>
      </c>
      <c r="K13" s="57">
        <f t="shared" si="12"/>
        <v>6225.2500000000164</v>
      </c>
    </row>
    <row r="14" spans="1:11" s="79" customFormat="1" ht="18" customHeight="1">
      <c r="A14" s="77">
        <v>43460</v>
      </c>
      <c r="B14" s="78" t="s">
        <v>225</v>
      </c>
      <c r="C14" s="141">
        <v>1366</v>
      </c>
      <c r="D14" s="78" t="s">
        <v>4</v>
      </c>
      <c r="E14" s="76">
        <v>366</v>
      </c>
      <c r="F14" s="76">
        <v>370.55</v>
      </c>
      <c r="G14" s="61">
        <v>376.15</v>
      </c>
      <c r="H14" s="62">
        <f t="shared" si="10"/>
        <v>6215.3000000000156</v>
      </c>
      <c r="I14" s="63">
        <f t="shared" ref="I14" si="13">(IF(D14="SHORT",IF(G14="",0,E14-G14),IF(D14="LONG",IF(G14="",0,G14-F14))))*C14</f>
        <v>7649.5999999999531</v>
      </c>
      <c r="J14" s="64">
        <f t="shared" si="11"/>
        <v>10.149999999999977</v>
      </c>
      <c r="K14" s="65">
        <f t="shared" si="12"/>
        <v>13864.899999999969</v>
      </c>
    </row>
    <row r="15" spans="1:11" s="5" customFormat="1" ht="18" customHeight="1">
      <c r="A15" s="140">
        <v>43458</v>
      </c>
      <c r="B15" s="58" t="s">
        <v>239</v>
      </c>
      <c r="C15" s="138">
        <v>2111</v>
      </c>
      <c r="D15" s="84" t="s">
        <v>20</v>
      </c>
      <c r="E15" s="53">
        <v>236.85</v>
      </c>
      <c r="F15" s="53">
        <v>239.25</v>
      </c>
      <c r="G15" s="53"/>
      <c r="H15" s="54">
        <f t="shared" ref="H15:H16" si="14">(IF(D15="SHORT",E15-F15,IF(D15="LONG",F15-E15)))*C15</f>
        <v>-5066.4000000000124</v>
      </c>
      <c r="I15" s="55"/>
      <c r="J15" s="56">
        <f t="shared" ref="J15:J16" si="15">(H15+I15)/C15</f>
        <v>-2.4000000000000057</v>
      </c>
      <c r="K15" s="57">
        <f t="shared" ref="K15:K16" si="16">SUM(H15:I15)</f>
        <v>-5066.4000000000124</v>
      </c>
    </row>
    <row r="16" spans="1:11" s="5" customFormat="1" ht="18" customHeight="1">
      <c r="A16" s="140">
        <v>43458</v>
      </c>
      <c r="B16" s="58" t="s">
        <v>260</v>
      </c>
      <c r="C16" s="138">
        <v>2260</v>
      </c>
      <c r="D16" s="58" t="s">
        <v>20</v>
      </c>
      <c r="E16" s="53">
        <v>221.15</v>
      </c>
      <c r="F16" s="53">
        <v>218.35</v>
      </c>
      <c r="G16" s="53"/>
      <c r="H16" s="54">
        <f t="shared" si="14"/>
        <v>6328.0000000000255</v>
      </c>
      <c r="I16" s="55"/>
      <c r="J16" s="56">
        <f t="shared" si="15"/>
        <v>2.8000000000000114</v>
      </c>
      <c r="K16" s="57">
        <f t="shared" si="16"/>
        <v>6328.0000000000255</v>
      </c>
    </row>
    <row r="17" spans="1:11" s="5" customFormat="1" ht="18" customHeight="1">
      <c r="A17" s="140">
        <v>43455</v>
      </c>
      <c r="B17" s="84" t="s">
        <v>210</v>
      </c>
      <c r="C17" s="138">
        <v>405</v>
      </c>
      <c r="D17" s="84" t="s">
        <v>20</v>
      </c>
      <c r="E17" s="53">
        <v>1233</v>
      </c>
      <c r="F17" s="53">
        <v>1226</v>
      </c>
      <c r="G17" s="53"/>
      <c r="H17" s="54">
        <f t="shared" ref="H17:H18" si="17">(IF(D17="SHORT",E17-F17,IF(D17="LONG",F17-E17)))*C17</f>
        <v>2835</v>
      </c>
      <c r="I17" s="55"/>
      <c r="J17" s="56">
        <f t="shared" ref="J17:J18" si="18">(H17+I17)/C17</f>
        <v>7</v>
      </c>
      <c r="K17" s="57">
        <f t="shared" ref="K17:K18" si="19">SUM(H17:I17)</f>
        <v>2835</v>
      </c>
    </row>
    <row r="18" spans="1:11" s="5" customFormat="1" ht="18" customHeight="1">
      <c r="A18" s="140">
        <v>43455</v>
      </c>
      <c r="B18" s="84" t="s">
        <v>168</v>
      </c>
      <c r="C18" s="138">
        <v>218</v>
      </c>
      <c r="D18" s="84" t="s">
        <v>20</v>
      </c>
      <c r="E18" s="53">
        <v>2287.75</v>
      </c>
      <c r="F18" s="53">
        <v>2310.65</v>
      </c>
      <c r="G18" s="53"/>
      <c r="H18" s="54">
        <f t="shared" si="17"/>
        <v>-4992.2000000000198</v>
      </c>
      <c r="I18" s="55"/>
      <c r="J18" s="56">
        <f t="shared" si="18"/>
        <v>-22.900000000000091</v>
      </c>
      <c r="K18" s="57">
        <f t="shared" si="19"/>
        <v>-4992.2000000000198</v>
      </c>
    </row>
    <row r="19" spans="1:11" s="5" customFormat="1" ht="18" customHeight="1">
      <c r="A19" s="140">
        <v>43454</v>
      </c>
      <c r="B19" s="84" t="s">
        <v>209</v>
      </c>
      <c r="C19" s="138">
        <v>3354</v>
      </c>
      <c r="D19" s="84" t="s">
        <v>4</v>
      </c>
      <c r="E19" s="53">
        <v>149.05000000000001</v>
      </c>
      <c r="F19" s="53">
        <v>150.94999999999999</v>
      </c>
      <c r="G19" s="53"/>
      <c r="H19" s="54">
        <f t="shared" ref="H19" si="20">(IF(D19="SHORT",E19-F19,IF(D19="LONG",F19-E19)))*C19</f>
        <v>6372.599999999924</v>
      </c>
      <c r="I19" s="55"/>
      <c r="J19" s="56">
        <f t="shared" ref="J19" si="21">(H19+I19)/C19</f>
        <v>1.8999999999999773</v>
      </c>
      <c r="K19" s="57">
        <f t="shared" ref="K19" si="22">SUM(H19:I19)</f>
        <v>6372.599999999924</v>
      </c>
    </row>
    <row r="20" spans="1:11" s="79" customFormat="1" ht="15.75" customHeight="1">
      <c r="A20" s="77">
        <v>43453</v>
      </c>
      <c r="B20" s="78" t="s">
        <v>220</v>
      </c>
      <c r="C20" s="78">
        <v>1010</v>
      </c>
      <c r="D20" s="78" t="s">
        <v>4</v>
      </c>
      <c r="E20" s="76">
        <v>495</v>
      </c>
      <c r="F20" s="76">
        <v>501.15</v>
      </c>
      <c r="G20" s="61">
        <v>508.7</v>
      </c>
      <c r="H20" s="62">
        <f t="shared" ref="H20:H23" si="23">(IF(D20="SHORT",E20-F20,IF(D20="LONG",F20-E20)))*C20</f>
        <v>6211.4999999999773</v>
      </c>
      <c r="I20" s="63">
        <f t="shared" ref="I20" si="24">(IF(D20="SHORT",IF(G20="",0,E20-G20),IF(D20="LONG",IF(G20="",0,G20-F20))))*C20</f>
        <v>7625.5000000000118</v>
      </c>
      <c r="J20" s="64">
        <f t="shared" ref="J20:J23" si="25">(H20+I20)/C20</f>
        <v>13.699999999999989</v>
      </c>
      <c r="K20" s="65">
        <f t="shared" ref="K20:K23" si="26">SUM(H20:I20)</f>
        <v>13836.999999999989</v>
      </c>
    </row>
    <row r="21" spans="1:11" s="87" customFormat="1" ht="15.75" customHeight="1">
      <c r="A21" s="71">
        <v>43453</v>
      </c>
      <c r="B21" s="58" t="s">
        <v>126</v>
      </c>
      <c r="C21" s="58">
        <v>4679</v>
      </c>
      <c r="D21" s="58" t="s">
        <v>4</v>
      </c>
      <c r="E21" s="85">
        <v>106.85</v>
      </c>
      <c r="F21" s="85">
        <v>108.15</v>
      </c>
      <c r="G21" s="139"/>
      <c r="H21" s="54">
        <f t="shared" si="23"/>
        <v>6082.7000000000535</v>
      </c>
      <c r="I21" s="55"/>
      <c r="J21" s="56">
        <f t="shared" si="25"/>
        <v>1.3000000000000114</v>
      </c>
      <c r="K21" s="57">
        <f t="shared" si="26"/>
        <v>6082.7000000000535</v>
      </c>
    </row>
    <row r="22" spans="1:11" s="87" customFormat="1" ht="15.75" customHeight="1">
      <c r="A22" s="71">
        <v>43453</v>
      </c>
      <c r="B22" s="58" t="s">
        <v>251</v>
      </c>
      <c r="C22" s="58">
        <v>283</v>
      </c>
      <c r="D22" s="58" t="s">
        <v>4</v>
      </c>
      <c r="E22" s="85">
        <v>1761.4</v>
      </c>
      <c r="F22" s="85">
        <v>1782.5</v>
      </c>
      <c r="G22" s="139"/>
      <c r="H22" s="54">
        <f t="shared" si="23"/>
        <v>5971.2999999999738</v>
      </c>
      <c r="I22" s="55"/>
      <c r="J22" s="56">
        <f t="shared" si="25"/>
        <v>21.099999999999909</v>
      </c>
      <c r="K22" s="57">
        <f t="shared" si="26"/>
        <v>5971.2999999999738</v>
      </c>
    </row>
    <row r="23" spans="1:11" s="5" customFormat="1" ht="18" customHeight="1">
      <c r="A23" s="51">
        <v>43452</v>
      </c>
      <c r="B23" s="58" t="s">
        <v>113</v>
      </c>
      <c r="C23" s="138">
        <v>868</v>
      </c>
      <c r="D23" s="58" t="s">
        <v>4</v>
      </c>
      <c r="E23" s="53">
        <v>575.6</v>
      </c>
      <c r="F23" s="53">
        <v>582.75</v>
      </c>
      <c r="G23" s="53"/>
      <c r="H23" s="54">
        <f t="shared" si="23"/>
        <v>6206.1999999999807</v>
      </c>
      <c r="I23" s="55"/>
      <c r="J23" s="56">
        <f t="shared" si="25"/>
        <v>7.1499999999999782</v>
      </c>
      <c r="K23" s="57">
        <f t="shared" si="26"/>
        <v>6206.1999999999807</v>
      </c>
    </row>
    <row r="24" spans="1:11" s="5" customFormat="1" ht="18" customHeight="1">
      <c r="A24" s="51">
        <v>43452</v>
      </c>
      <c r="B24" s="58" t="s">
        <v>214</v>
      </c>
      <c r="C24" s="138">
        <v>2319</v>
      </c>
      <c r="D24" s="58" t="s">
        <v>20</v>
      </c>
      <c r="E24" s="53">
        <v>215.6</v>
      </c>
      <c r="F24" s="53">
        <v>216.2</v>
      </c>
      <c r="G24" s="53"/>
      <c r="H24" s="54">
        <f t="shared" ref="H24:H25" si="27">(IF(D24="SHORT",E24-F24,IF(D24="LONG",F24-E24)))*C24</f>
        <v>-1391.3999999999869</v>
      </c>
      <c r="I24" s="55"/>
      <c r="J24" s="56">
        <f t="shared" ref="J24:J25" si="28">(H24+I24)/C24</f>
        <v>-0.59999999999999432</v>
      </c>
      <c r="K24" s="57">
        <f t="shared" ref="K24:K25" si="29">SUM(H24:I24)</f>
        <v>-1391.3999999999869</v>
      </c>
    </row>
    <row r="25" spans="1:11" s="5" customFormat="1" ht="18" customHeight="1">
      <c r="A25" s="51">
        <v>43451</v>
      </c>
      <c r="B25" s="58" t="s">
        <v>244</v>
      </c>
      <c r="C25" s="138">
        <v>1270</v>
      </c>
      <c r="D25" s="84" t="s">
        <v>4</v>
      </c>
      <c r="E25" s="53">
        <v>393.6</v>
      </c>
      <c r="F25" s="53">
        <v>393.2</v>
      </c>
      <c r="G25" s="53"/>
      <c r="H25" s="54">
        <f t="shared" si="27"/>
        <v>-508.00000000004331</v>
      </c>
      <c r="I25" s="55"/>
      <c r="J25" s="56">
        <f t="shared" si="28"/>
        <v>-0.40000000000003411</v>
      </c>
      <c r="K25" s="57">
        <f t="shared" si="29"/>
        <v>-508.00000000004331</v>
      </c>
    </row>
    <row r="26" spans="1:11" s="5" customFormat="1" ht="18" customHeight="1">
      <c r="A26" s="51">
        <v>43451</v>
      </c>
      <c r="B26" s="58" t="s">
        <v>259</v>
      </c>
      <c r="C26" s="138">
        <v>15060</v>
      </c>
      <c r="D26" s="84" t="s">
        <v>4</v>
      </c>
      <c r="E26" s="53">
        <v>33.200000000000003</v>
      </c>
      <c r="F26" s="53">
        <v>33.299999999999997</v>
      </c>
      <c r="G26" s="53"/>
      <c r="H26" s="54">
        <f t="shared" ref="H26" si="30">(IF(D26="SHORT",E26-F26,IF(D26="LONG",F26-E26)))*C26</f>
        <v>1505.9999999999145</v>
      </c>
      <c r="I26" s="55"/>
      <c r="J26" s="56">
        <f t="shared" ref="J26" si="31">(H26+I26)/C26</f>
        <v>9.999999999999433E-2</v>
      </c>
      <c r="K26" s="57">
        <f t="shared" ref="K26" si="32">SUM(H26:I26)</f>
        <v>1505.9999999999145</v>
      </c>
    </row>
    <row r="27" spans="1:11" s="5" customFormat="1" ht="18" customHeight="1">
      <c r="A27" s="51">
        <v>43448</v>
      </c>
      <c r="B27" s="84" t="s">
        <v>171</v>
      </c>
      <c r="C27" s="138">
        <v>417</v>
      </c>
      <c r="D27" s="84" t="s">
        <v>4</v>
      </c>
      <c r="E27" s="53">
        <v>1197.3</v>
      </c>
      <c r="F27" s="53">
        <v>1185.3</v>
      </c>
      <c r="G27" s="53"/>
      <c r="H27" s="54">
        <f t="shared" ref="H27:H28" si="33">(IF(D27="SHORT",E27-F27,IF(D27="LONG",F27-E27)))*C27</f>
        <v>-5004</v>
      </c>
      <c r="I27" s="55"/>
      <c r="J27" s="56">
        <f t="shared" ref="J27:J28" si="34">(H27+I27)/C27</f>
        <v>-12</v>
      </c>
      <c r="K27" s="57">
        <f t="shared" ref="K27:K28" si="35">SUM(H27:I27)</f>
        <v>-5004</v>
      </c>
    </row>
    <row r="28" spans="1:11" s="5" customFormat="1" ht="18" customHeight="1">
      <c r="A28" s="51">
        <v>43448</v>
      </c>
      <c r="B28" s="84" t="s">
        <v>258</v>
      </c>
      <c r="C28" s="138">
        <v>1098</v>
      </c>
      <c r="D28" s="84" t="s">
        <v>4</v>
      </c>
      <c r="E28" s="53">
        <v>455.35</v>
      </c>
      <c r="F28" s="53">
        <v>450.75</v>
      </c>
      <c r="G28" s="53"/>
      <c r="H28" s="54">
        <f t="shared" si="33"/>
        <v>-5050.8000000000247</v>
      </c>
      <c r="I28" s="55"/>
      <c r="J28" s="56">
        <f t="shared" si="34"/>
        <v>-4.6000000000000227</v>
      </c>
      <c r="K28" s="57">
        <f t="shared" si="35"/>
        <v>-5050.8000000000247</v>
      </c>
    </row>
    <row r="29" spans="1:11" s="87" customFormat="1" ht="15.75" customHeight="1">
      <c r="A29" s="71">
        <v>43447</v>
      </c>
      <c r="B29" s="58" t="s">
        <v>159</v>
      </c>
      <c r="C29" s="58">
        <v>685</v>
      </c>
      <c r="D29" s="58" t="s">
        <v>20</v>
      </c>
      <c r="E29" s="85">
        <v>729.45</v>
      </c>
      <c r="F29" s="85">
        <v>726.6</v>
      </c>
      <c r="G29" s="133"/>
      <c r="H29" s="54">
        <f t="shared" ref="H29:H30" si="36">(IF(D29="SHORT",E29-F29,IF(D29="LONG",F29-E29)))*C29</f>
        <v>1952.2500000000155</v>
      </c>
      <c r="I29" s="55"/>
      <c r="J29" s="56">
        <f t="shared" ref="J29:J30" si="37">(H29+I29)/C29</f>
        <v>2.8500000000000227</v>
      </c>
      <c r="K29" s="57">
        <f t="shared" ref="K29:K30" si="38">SUM(H29:I29)</f>
        <v>1952.2500000000155</v>
      </c>
    </row>
    <row r="30" spans="1:11" s="87" customFormat="1" ht="15.75" customHeight="1">
      <c r="A30" s="71">
        <v>43447</v>
      </c>
      <c r="B30" s="58" t="s">
        <v>257</v>
      </c>
      <c r="C30" s="58">
        <v>712</v>
      </c>
      <c r="D30" s="58" t="s">
        <v>20</v>
      </c>
      <c r="E30" s="85">
        <v>701.5</v>
      </c>
      <c r="F30" s="85">
        <v>698</v>
      </c>
      <c r="G30" s="133"/>
      <c r="H30" s="54">
        <f t="shared" si="36"/>
        <v>2492</v>
      </c>
      <c r="I30" s="55"/>
      <c r="J30" s="56">
        <f t="shared" si="37"/>
        <v>3.5</v>
      </c>
      <c r="K30" s="57">
        <f t="shared" si="38"/>
        <v>2492</v>
      </c>
    </row>
    <row r="31" spans="1:11" s="87" customFormat="1" ht="15.75" customHeight="1">
      <c r="A31" s="71">
        <v>43446</v>
      </c>
      <c r="B31" s="58" t="s">
        <v>92</v>
      </c>
      <c r="C31" s="58">
        <v>240</v>
      </c>
      <c r="D31" s="58" t="s">
        <v>4</v>
      </c>
      <c r="E31" s="85">
        <v>2077.5</v>
      </c>
      <c r="F31" s="85">
        <v>2103.4499999999998</v>
      </c>
      <c r="G31" s="133"/>
      <c r="H31" s="54">
        <f t="shared" ref="H31:H33" si="39">(IF(D31="SHORT",E31-F31,IF(D31="LONG",F31-E31)))*C31</f>
        <v>6227.9999999999563</v>
      </c>
      <c r="I31" s="55"/>
      <c r="J31" s="56">
        <f t="shared" ref="J31:J33" si="40">(H31+I31)/C31</f>
        <v>25.949999999999818</v>
      </c>
      <c r="K31" s="57">
        <f t="shared" ref="K31:K33" si="41">SUM(H31:I31)</f>
        <v>6227.9999999999563</v>
      </c>
    </row>
    <row r="32" spans="1:11" s="87" customFormat="1" ht="15.75" customHeight="1">
      <c r="A32" s="71">
        <v>43446</v>
      </c>
      <c r="B32" s="58" t="s">
        <v>237</v>
      </c>
      <c r="C32" s="58">
        <v>1887</v>
      </c>
      <c r="D32" s="58" t="s">
        <v>4</v>
      </c>
      <c r="E32" s="85">
        <v>264.89999999999998</v>
      </c>
      <c r="F32" s="85">
        <v>262.25</v>
      </c>
      <c r="G32" s="133"/>
      <c r="H32" s="54">
        <f t="shared" si="39"/>
        <v>-5000.5499999999574</v>
      </c>
      <c r="I32" s="55"/>
      <c r="J32" s="56">
        <f t="shared" si="40"/>
        <v>-2.6499999999999773</v>
      </c>
      <c r="K32" s="57">
        <f t="shared" si="41"/>
        <v>-5000.5499999999574</v>
      </c>
    </row>
    <row r="33" spans="1:11" s="87" customFormat="1" ht="15.75" customHeight="1">
      <c r="A33" s="71">
        <v>43446</v>
      </c>
      <c r="B33" s="58" t="s">
        <v>121</v>
      </c>
      <c r="C33" s="58">
        <v>1452</v>
      </c>
      <c r="D33" s="58" t="s">
        <v>4</v>
      </c>
      <c r="E33" s="85">
        <v>344.2</v>
      </c>
      <c r="F33" s="85">
        <v>348.5</v>
      </c>
      <c r="G33" s="133"/>
      <c r="H33" s="54">
        <f t="shared" si="39"/>
        <v>6243.6000000000167</v>
      </c>
      <c r="I33" s="55"/>
      <c r="J33" s="56">
        <f t="shared" si="40"/>
        <v>4.3000000000000114</v>
      </c>
      <c r="K33" s="57">
        <f t="shared" si="41"/>
        <v>6243.6000000000167</v>
      </c>
    </row>
    <row r="34" spans="1:11" s="87" customFormat="1" ht="15.75" customHeight="1">
      <c r="A34" s="71">
        <v>43445</v>
      </c>
      <c r="B34" s="58" t="s">
        <v>120</v>
      </c>
      <c r="C34" s="58">
        <v>3184</v>
      </c>
      <c r="D34" s="58" t="s">
        <v>4</v>
      </c>
      <c r="E34" s="85">
        <v>157</v>
      </c>
      <c r="F34" s="85">
        <v>158.94999999999999</v>
      </c>
      <c r="G34" s="133"/>
      <c r="H34" s="54">
        <f t="shared" ref="H34" si="42">(IF(D34="SHORT",E34-F34,IF(D34="LONG",F34-E34)))*C34</f>
        <v>6208.7999999999638</v>
      </c>
      <c r="I34" s="55"/>
      <c r="J34" s="56">
        <f t="shared" ref="J34" si="43">(H34+I34)/C34</f>
        <v>1.9499999999999886</v>
      </c>
      <c r="K34" s="57">
        <f t="shared" ref="K34" si="44">SUM(H34:I34)</f>
        <v>6208.7999999999638</v>
      </c>
    </row>
    <row r="35" spans="1:11" s="87" customFormat="1" ht="15.75" customHeight="1">
      <c r="A35" s="71">
        <v>43444</v>
      </c>
      <c r="B35" s="58" t="s">
        <v>236</v>
      </c>
      <c r="C35" s="58">
        <v>992</v>
      </c>
      <c r="D35" s="58" t="s">
        <v>20</v>
      </c>
      <c r="E35" s="85">
        <v>503.9</v>
      </c>
      <c r="F35" s="85">
        <v>505.5</v>
      </c>
      <c r="G35" s="133"/>
      <c r="H35" s="54">
        <f t="shared" ref="H35:H36" si="45">(IF(D35="SHORT",E35-F35,IF(D35="LONG",F35-E35)))*C35</f>
        <v>-1587.2000000000226</v>
      </c>
      <c r="I35" s="55"/>
      <c r="J35" s="56">
        <f t="shared" ref="J35:J36" si="46">(H35+I35)/C35</f>
        <v>-1.6000000000000227</v>
      </c>
      <c r="K35" s="57">
        <f t="shared" ref="K35:K36" si="47">SUM(H35:I35)</f>
        <v>-1587.2000000000226</v>
      </c>
    </row>
    <row r="36" spans="1:11" s="87" customFormat="1" ht="15.75" customHeight="1">
      <c r="A36" s="71">
        <v>43444</v>
      </c>
      <c r="B36" s="58" t="s">
        <v>117</v>
      </c>
      <c r="C36" s="58">
        <v>1363</v>
      </c>
      <c r="D36" s="58" t="s">
        <v>20</v>
      </c>
      <c r="E36" s="85">
        <v>330.1</v>
      </c>
      <c r="F36" s="85">
        <v>326</v>
      </c>
      <c r="G36" s="133"/>
      <c r="H36" s="54">
        <f t="shared" si="45"/>
        <v>5588.3000000000311</v>
      </c>
      <c r="I36" s="55"/>
      <c r="J36" s="56">
        <f t="shared" si="46"/>
        <v>4.1000000000000227</v>
      </c>
      <c r="K36" s="57">
        <f t="shared" si="47"/>
        <v>5588.3000000000311</v>
      </c>
    </row>
    <row r="37" spans="1:11" s="87" customFormat="1" ht="15.75" customHeight="1">
      <c r="A37" s="71">
        <v>43441</v>
      </c>
      <c r="B37" s="58" t="s">
        <v>176</v>
      </c>
      <c r="C37" s="58">
        <v>868</v>
      </c>
      <c r="D37" s="58" t="s">
        <v>20</v>
      </c>
      <c r="E37" s="85">
        <v>518</v>
      </c>
      <c r="F37" s="85">
        <v>511.5</v>
      </c>
      <c r="G37" s="133"/>
      <c r="H37" s="54">
        <f t="shared" ref="H37:H38" si="48">(IF(D37="SHORT",E37-F37,IF(D37="LONG",F37-E37)))*C37</f>
        <v>5642</v>
      </c>
      <c r="I37" s="55"/>
      <c r="J37" s="56">
        <f t="shared" ref="J37:J38" si="49">(H37+I37)/C37</f>
        <v>6.5</v>
      </c>
      <c r="K37" s="57">
        <f t="shared" ref="K37:K38" si="50">SUM(H37:I37)</f>
        <v>5642</v>
      </c>
    </row>
    <row r="38" spans="1:11" s="87" customFormat="1" ht="15.75" customHeight="1">
      <c r="A38" s="71">
        <v>43441</v>
      </c>
      <c r="B38" s="58" t="s">
        <v>256</v>
      </c>
      <c r="C38" s="58">
        <v>525</v>
      </c>
      <c r="D38" s="58" t="s">
        <v>20</v>
      </c>
      <c r="E38" s="85">
        <v>856.5</v>
      </c>
      <c r="F38" s="85">
        <v>865.1</v>
      </c>
      <c r="G38" s="133"/>
      <c r="H38" s="54">
        <f t="shared" si="48"/>
        <v>-4515.0000000000118</v>
      </c>
      <c r="I38" s="55"/>
      <c r="J38" s="56">
        <f t="shared" si="49"/>
        <v>-8.6000000000000227</v>
      </c>
      <c r="K38" s="57">
        <f t="shared" si="50"/>
        <v>-4515.0000000000118</v>
      </c>
    </row>
    <row r="39" spans="1:11" s="87" customFormat="1" ht="15.75" customHeight="1">
      <c r="A39" s="71">
        <v>43440</v>
      </c>
      <c r="B39" s="58" t="s">
        <v>151</v>
      </c>
      <c r="C39" s="58">
        <v>773</v>
      </c>
      <c r="D39" s="58" t="s">
        <v>20</v>
      </c>
      <c r="E39" s="85">
        <v>913.6</v>
      </c>
      <c r="F39" s="85">
        <v>902.15</v>
      </c>
      <c r="G39" s="133"/>
      <c r="H39" s="54">
        <f t="shared" ref="H39:H41" si="51">(IF(D39="SHORT",E39-F39,IF(D39="LONG",F39-E39)))*C39</f>
        <v>8850.8500000000349</v>
      </c>
      <c r="I39" s="55"/>
      <c r="J39" s="56">
        <f t="shared" ref="J39:J41" si="52">(H39+I39)/C39</f>
        <v>11.450000000000045</v>
      </c>
      <c r="K39" s="57">
        <f t="shared" ref="K39:K41" si="53">SUM(H39:I39)</f>
        <v>8850.8500000000349</v>
      </c>
    </row>
    <row r="40" spans="1:11" s="87" customFormat="1" ht="15.75" customHeight="1">
      <c r="A40" s="71">
        <v>43440</v>
      </c>
      <c r="B40" s="58" t="s">
        <v>128</v>
      </c>
      <c r="C40" s="58">
        <v>356</v>
      </c>
      <c r="D40" s="58" t="s">
        <v>20</v>
      </c>
      <c r="E40" s="85">
        <v>1264</v>
      </c>
      <c r="F40" s="85">
        <v>1276.9000000000001</v>
      </c>
      <c r="G40" s="133"/>
      <c r="H40" s="54">
        <f t="shared" si="51"/>
        <v>-4592.4000000000324</v>
      </c>
      <c r="I40" s="55"/>
      <c r="J40" s="56">
        <f t="shared" si="52"/>
        <v>-12.900000000000091</v>
      </c>
      <c r="K40" s="57">
        <f t="shared" si="53"/>
        <v>-4592.4000000000324</v>
      </c>
    </row>
    <row r="41" spans="1:11" s="87" customFormat="1" ht="15.75" customHeight="1">
      <c r="A41" s="71">
        <v>43440</v>
      </c>
      <c r="B41" s="58" t="s">
        <v>196</v>
      </c>
      <c r="C41" s="58">
        <v>4271</v>
      </c>
      <c r="D41" s="58" t="s">
        <v>20</v>
      </c>
      <c r="E41" s="85">
        <v>105.35</v>
      </c>
      <c r="F41" s="85">
        <v>104</v>
      </c>
      <c r="G41" s="133"/>
      <c r="H41" s="54">
        <f t="shared" si="51"/>
        <v>5765.8499999999758</v>
      </c>
      <c r="I41" s="55"/>
      <c r="J41" s="56">
        <f t="shared" si="52"/>
        <v>1.3499999999999943</v>
      </c>
      <c r="K41" s="57">
        <f t="shared" si="53"/>
        <v>5765.8499999999758</v>
      </c>
    </row>
    <row r="42" spans="1:11" s="87" customFormat="1" ht="15.75" customHeight="1">
      <c r="A42" s="71">
        <v>43439</v>
      </c>
      <c r="B42" s="58" t="s">
        <v>138</v>
      </c>
      <c r="C42" s="58">
        <v>773</v>
      </c>
      <c r="D42" s="58" t="s">
        <v>20</v>
      </c>
      <c r="E42" s="85">
        <v>581.45000000000005</v>
      </c>
      <c r="F42" s="85">
        <v>574.15</v>
      </c>
      <c r="G42" s="133"/>
      <c r="H42" s="54">
        <f t="shared" ref="H42:H43" si="54">(IF(D42="SHORT",E42-F42,IF(D42="LONG",F42-E42)))*C42</f>
        <v>5642.9000000000524</v>
      </c>
      <c r="I42" s="55"/>
      <c r="J42" s="56">
        <f t="shared" ref="J42:J43" si="55">(H42+I42)/C42</f>
        <v>7.3000000000000682</v>
      </c>
      <c r="K42" s="57">
        <f>SUM(H42:I42)</f>
        <v>5642.9000000000524</v>
      </c>
    </row>
    <row r="43" spans="1:11" s="87" customFormat="1" ht="15.75" customHeight="1">
      <c r="A43" s="71">
        <v>43439</v>
      </c>
      <c r="B43" s="58" t="s">
        <v>132</v>
      </c>
      <c r="C43" s="58">
        <v>1977</v>
      </c>
      <c r="D43" s="58" t="s">
        <v>20</v>
      </c>
      <c r="E43" s="85">
        <v>227.55</v>
      </c>
      <c r="F43" s="85">
        <v>226.35</v>
      </c>
      <c r="G43" s="133"/>
      <c r="H43" s="54">
        <f t="shared" si="54"/>
        <v>2372.4000000000337</v>
      </c>
      <c r="I43" s="55"/>
      <c r="J43" s="56">
        <f t="shared" si="55"/>
        <v>1.2000000000000171</v>
      </c>
      <c r="K43" s="57">
        <f t="shared" ref="K43" si="56">SUM(H43:I43)</f>
        <v>2372.4000000000337</v>
      </c>
    </row>
    <row r="44" spans="1:11" s="87" customFormat="1" ht="15.75" customHeight="1">
      <c r="A44" s="71">
        <v>43438</v>
      </c>
      <c r="B44" s="58" t="s">
        <v>121</v>
      </c>
      <c r="C44" s="58">
        <v>1259</v>
      </c>
      <c r="D44" s="58" t="s">
        <v>4</v>
      </c>
      <c r="E44" s="85">
        <v>357.2</v>
      </c>
      <c r="F44" s="85">
        <v>358.5</v>
      </c>
      <c r="G44" s="133"/>
      <c r="H44" s="54">
        <f t="shared" ref="H44:H45" si="57">(IF(D44="SHORT",E44-F44,IF(D44="LONG",F44-E44)))*C44</f>
        <v>1636.7000000000144</v>
      </c>
      <c r="I44" s="55"/>
      <c r="J44" s="56">
        <f t="shared" ref="J44:J45" si="58">(H44+I44)/C44</f>
        <v>1.3000000000000114</v>
      </c>
      <c r="K44" s="57">
        <f t="shared" ref="K44:K45" si="59">SUM(H44:I44)</f>
        <v>1636.7000000000144</v>
      </c>
    </row>
    <row r="45" spans="1:11" s="87" customFormat="1" ht="15.75" customHeight="1">
      <c r="A45" s="71">
        <v>43438</v>
      </c>
      <c r="B45" s="58" t="s">
        <v>255</v>
      </c>
      <c r="C45" s="58">
        <v>2036</v>
      </c>
      <c r="D45" s="58" t="s">
        <v>20</v>
      </c>
      <c r="E45" s="85">
        <v>221</v>
      </c>
      <c r="F45" s="85">
        <v>218.2</v>
      </c>
      <c r="G45" s="133"/>
      <c r="H45" s="54">
        <f t="shared" si="57"/>
        <v>5700.8000000000229</v>
      </c>
      <c r="I45" s="55"/>
      <c r="J45" s="56">
        <f t="shared" si="58"/>
        <v>2.8000000000000114</v>
      </c>
      <c r="K45" s="57">
        <f t="shared" si="59"/>
        <v>5700.8000000000229</v>
      </c>
    </row>
    <row r="46" spans="1:11" s="87" customFormat="1" ht="15.75" customHeight="1">
      <c r="A46" s="71">
        <v>43437</v>
      </c>
      <c r="B46" s="58" t="s">
        <v>254</v>
      </c>
      <c r="C46" s="58">
        <v>1907</v>
      </c>
      <c r="D46" s="58" t="s">
        <v>4</v>
      </c>
      <c r="E46" s="85">
        <v>235.9</v>
      </c>
      <c r="F46" s="85">
        <v>238.85</v>
      </c>
      <c r="G46" s="133"/>
      <c r="H46" s="54">
        <f t="shared" ref="H46:H47" si="60">(IF(D46="SHORT",E46-F46,IF(D46="LONG",F46-E46)))*C46</f>
        <v>5625.6499999999787</v>
      </c>
      <c r="I46" s="55"/>
      <c r="J46" s="56">
        <f t="shared" ref="J46:J47" si="61">(H46+I46)/C46</f>
        <v>2.9499999999999886</v>
      </c>
      <c r="K46" s="57">
        <f t="shared" ref="K46" si="62">SUM(H46:I46)</f>
        <v>5625.6499999999787</v>
      </c>
    </row>
    <row r="47" spans="1:11" s="79" customFormat="1" ht="15.75" customHeight="1">
      <c r="A47" s="77">
        <v>43437</v>
      </c>
      <c r="B47" s="78" t="s">
        <v>185</v>
      </c>
      <c r="C47" s="78">
        <v>131</v>
      </c>
      <c r="D47" s="78" t="s">
        <v>4</v>
      </c>
      <c r="E47" s="76">
        <v>3421</v>
      </c>
      <c r="F47" s="76">
        <v>3463.75</v>
      </c>
      <c r="G47" s="61">
        <v>3515.75</v>
      </c>
      <c r="H47" s="62">
        <f t="shared" si="60"/>
        <v>5600.25</v>
      </c>
      <c r="I47" s="63">
        <f t="shared" ref="I47" si="63">(IF(D47="SHORT",IF(G47="",0,E47-G47),IF(D47="LONG",IF(G47="",0,G47-F47))))*C47</f>
        <v>6812</v>
      </c>
      <c r="J47" s="64">
        <f t="shared" si="61"/>
        <v>94.75</v>
      </c>
      <c r="K47" s="65">
        <f>SUM(H47:I47)</f>
        <v>12412.25</v>
      </c>
    </row>
    <row r="48" spans="1:11" ht="15" customHeight="1">
      <c r="A48" s="137"/>
      <c r="B48" s="134"/>
      <c r="C48" s="134"/>
      <c r="D48" s="134"/>
      <c r="E48" s="134"/>
      <c r="F48" s="134"/>
      <c r="G48" s="134"/>
      <c r="H48" s="135"/>
      <c r="I48" s="136"/>
      <c r="J48" s="134"/>
      <c r="K48" s="134"/>
    </row>
    <row r="49" spans="1:11" s="87" customFormat="1" ht="15.75" customHeight="1">
      <c r="A49" s="71">
        <v>43434</v>
      </c>
      <c r="B49" s="58" t="s">
        <v>129</v>
      </c>
      <c r="C49" s="58">
        <v>2912</v>
      </c>
      <c r="D49" s="58" t="s">
        <v>4</v>
      </c>
      <c r="E49" s="85">
        <v>154.5</v>
      </c>
      <c r="F49" s="85">
        <v>156.44999999999999</v>
      </c>
      <c r="G49" s="133"/>
      <c r="H49" s="54">
        <f t="shared" ref="H49:H51" si="64">(IF(D49="SHORT",E49-F49,IF(D49="LONG",F49-E49)))*C49</f>
        <v>5678.3999999999669</v>
      </c>
      <c r="I49" s="55"/>
      <c r="J49" s="56">
        <f t="shared" ref="J49:J51" si="65">(H49+I49)/C49</f>
        <v>1.9499999999999886</v>
      </c>
      <c r="K49" s="57">
        <f t="shared" ref="K49:K51" si="66">SUM(H49:I49)</f>
        <v>5678.3999999999669</v>
      </c>
    </row>
    <row r="50" spans="1:11" s="87" customFormat="1" ht="15.75" customHeight="1">
      <c r="A50" s="71">
        <v>43434</v>
      </c>
      <c r="B50" s="58" t="s">
        <v>238</v>
      </c>
      <c r="C50" s="58">
        <v>381</v>
      </c>
      <c r="D50" s="58" t="s">
        <v>4</v>
      </c>
      <c r="E50" s="85">
        <v>1180.3</v>
      </c>
      <c r="F50" s="85">
        <v>1168.25</v>
      </c>
      <c r="G50" s="133"/>
      <c r="H50" s="54">
        <f t="shared" si="64"/>
        <v>-4591.0499999999829</v>
      </c>
      <c r="I50" s="55"/>
      <c r="J50" s="56">
        <f t="shared" si="65"/>
        <v>-12.049999999999955</v>
      </c>
      <c r="K50" s="57">
        <f t="shared" si="66"/>
        <v>-4591.0499999999829</v>
      </c>
    </row>
    <row r="51" spans="1:11" s="87" customFormat="1" ht="15.75" customHeight="1">
      <c r="A51" s="71">
        <v>43434</v>
      </c>
      <c r="B51" s="58" t="s">
        <v>253</v>
      </c>
      <c r="C51" s="58">
        <v>4891</v>
      </c>
      <c r="D51" s="58" t="s">
        <v>4</v>
      </c>
      <c r="E51" s="85">
        <v>92</v>
      </c>
      <c r="F51" s="85">
        <v>93.15</v>
      </c>
      <c r="G51" s="133"/>
      <c r="H51" s="54">
        <f t="shared" si="64"/>
        <v>5624.6500000000278</v>
      </c>
      <c r="I51" s="55"/>
      <c r="J51" s="56">
        <f t="shared" si="65"/>
        <v>1.1500000000000057</v>
      </c>
      <c r="K51" s="57">
        <f t="shared" si="66"/>
        <v>5624.6500000000278</v>
      </c>
    </row>
    <row r="52" spans="1:11" s="87" customFormat="1" ht="15.75" customHeight="1">
      <c r="A52" s="71">
        <v>43433</v>
      </c>
      <c r="B52" s="58" t="s">
        <v>252</v>
      </c>
      <c r="C52" s="58">
        <v>5328</v>
      </c>
      <c r="D52" s="58" t="s">
        <v>4</v>
      </c>
      <c r="E52" s="85">
        <v>84.45</v>
      </c>
      <c r="F52" s="85">
        <v>85.3</v>
      </c>
      <c r="G52" s="133"/>
      <c r="H52" s="54">
        <f t="shared" ref="H52:H54" si="67">(IF(D52="SHORT",E52-F52,IF(D52="LONG",F52-E52)))*C52</f>
        <v>4528.7999999999702</v>
      </c>
      <c r="I52" s="55"/>
      <c r="J52" s="56">
        <f t="shared" ref="J52:J54" si="68">(H52+I52)/C52</f>
        <v>0.84999999999999443</v>
      </c>
      <c r="K52" s="57">
        <f t="shared" ref="K52:K53" si="69">SUM(H52:I52)</f>
        <v>4528.7999999999702</v>
      </c>
    </row>
    <row r="53" spans="1:11" s="87" customFormat="1" ht="15.75" customHeight="1">
      <c r="A53" s="71">
        <v>43433</v>
      </c>
      <c r="B53" s="58" t="s">
        <v>99</v>
      </c>
      <c r="C53" s="58">
        <v>1030</v>
      </c>
      <c r="D53" s="58" t="s">
        <v>4</v>
      </c>
      <c r="E53" s="85">
        <v>436.6</v>
      </c>
      <c r="F53" s="85">
        <v>432.1</v>
      </c>
      <c r="G53" s="133"/>
      <c r="H53" s="54">
        <f t="shared" si="67"/>
        <v>-4635</v>
      </c>
      <c r="I53" s="55"/>
      <c r="J53" s="56">
        <f t="shared" si="68"/>
        <v>-4.5</v>
      </c>
      <c r="K53" s="57">
        <f t="shared" si="69"/>
        <v>-4635</v>
      </c>
    </row>
    <row r="54" spans="1:11" s="87" customFormat="1" ht="15.75" customHeight="1">
      <c r="A54" s="71">
        <v>43432</v>
      </c>
      <c r="B54" s="58" t="s">
        <v>84</v>
      </c>
      <c r="C54" s="58">
        <v>433</v>
      </c>
      <c r="D54" s="58" t="s">
        <v>4</v>
      </c>
      <c r="E54" s="85">
        <v>1038.8</v>
      </c>
      <c r="F54" s="85">
        <v>1051.75</v>
      </c>
      <c r="G54" s="133"/>
      <c r="H54" s="54">
        <f t="shared" si="67"/>
        <v>5607.3500000000195</v>
      </c>
      <c r="I54" s="55"/>
      <c r="J54" s="56">
        <f t="shared" si="68"/>
        <v>12.950000000000045</v>
      </c>
      <c r="K54" s="57">
        <f>SUM(H54:I54)</f>
        <v>5607.3500000000195</v>
      </c>
    </row>
    <row r="55" spans="1:11" s="87" customFormat="1" ht="15.75" customHeight="1">
      <c r="A55" s="71">
        <v>43432</v>
      </c>
      <c r="B55" s="58" t="s">
        <v>251</v>
      </c>
      <c r="C55" s="58">
        <v>268</v>
      </c>
      <c r="D55" s="58" t="s">
        <v>20</v>
      </c>
      <c r="E55" s="85">
        <v>1676.1</v>
      </c>
      <c r="F55" s="85">
        <v>1693.2</v>
      </c>
      <c r="G55" s="133"/>
      <c r="H55" s="54">
        <f t="shared" ref="H55:H56" si="70">(IF(D55="SHORT",E55-F55,IF(D55="LONG",F55-E55)))*C55</f>
        <v>-4582.8000000000366</v>
      </c>
      <c r="I55" s="55"/>
      <c r="J55" s="56">
        <f t="shared" ref="J55:J56" si="71">(H55+I55)/C55</f>
        <v>-17.100000000000136</v>
      </c>
      <c r="K55" s="57">
        <f t="shared" ref="K55:K56" si="72">SUM(H55:I55)</f>
        <v>-4582.8000000000366</v>
      </c>
    </row>
    <row r="56" spans="1:11" s="87" customFormat="1" ht="15.75" customHeight="1">
      <c r="A56" s="71">
        <v>43432</v>
      </c>
      <c r="B56" s="58" t="s">
        <v>237</v>
      </c>
      <c r="C56" s="58">
        <v>1675</v>
      </c>
      <c r="D56" s="58" t="s">
        <v>4</v>
      </c>
      <c r="E56" s="85">
        <v>268.60000000000002</v>
      </c>
      <c r="F56" s="85">
        <v>266.14999999999998</v>
      </c>
      <c r="G56" s="133"/>
      <c r="H56" s="54">
        <f t="shared" si="70"/>
        <v>-4103.7500000000764</v>
      </c>
      <c r="I56" s="55"/>
      <c r="J56" s="56">
        <f t="shared" si="71"/>
        <v>-2.4500000000000455</v>
      </c>
      <c r="K56" s="57">
        <f t="shared" si="72"/>
        <v>-4103.7500000000764</v>
      </c>
    </row>
    <row r="57" spans="1:11" s="87" customFormat="1" ht="15.75" customHeight="1">
      <c r="A57" s="71">
        <v>43431</v>
      </c>
      <c r="B57" s="58" t="s">
        <v>142</v>
      </c>
      <c r="C57" s="58">
        <v>5110</v>
      </c>
      <c r="D57" s="58" t="s">
        <v>4</v>
      </c>
      <c r="E57" s="85">
        <v>88.05</v>
      </c>
      <c r="F57" s="85">
        <v>88.35</v>
      </c>
      <c r="G57" s="133"/>
      <c r="H57" s="54">
        <f t="shared" ref="H57:H58" si="73">(IF(D57="SHORT",E57-F57,IF(D57="LONG",F57-E57)))*C57</f>
        <v>1532.9999999999854</v>
      </c>
      <c r="I57" s="55"/>
      <c r="J57" s="56">
        <f t="shared" ref="J57:J58" si="74">(H57+I57)/C57</f>
        <v>0.29999999999999716</v>
      </c>
      <c r="K57" s="57">
        <f t="shared" ref="K57:K58" si="75">SUM(H57:I57)</f>
        <v>1532.9999999999854</v>
      </c>
    </row>
    <row r="58" spans="1:11" s="87" customFormat="1" ht="15.75" customHeight="1">
      <c r="A58" s="71">
        <v>43431</v>
      </c>
      <c r="B58" s="58" t="s">
        <v>240</v>
      </c>
      <c r="C58" s="58">
        <v>1923</v>
      </c>
      <c r="D58" s="58" t="s">
        <v>4</v>
      </c>
      <c r="E58" s="85">
        <v>233.9</v>
      </c>
      <c r="F58" s="85">
        <v>236.8</v>
      </c>
      <c r="G58" s="133"/>
      <c r="H58" s="54">
        <f t="shared" si="73"/>
        <v>5576.7000000000107</v>
      </c>
      <c r="I58" s="55"/>
      <c r="J58" s="56">
        <f t="shared" si="74"/>
        <v>2.9000000000000057</v>
      </c>
      <c r="K58" s="57">
        <f t="shared" si="75"/>
        <v>5576.7000000000107</v>
      </c>
    </row>
    <row r="59" spans="1:11" s="87" customFormat="1" ht="15.75" customHeight="1">
      <c r="A59" s="71">
        <v>43430</v>
      </c>
      <c r="B59" s="58" t="s">
        <v>250</v>
      </c>
      <c r="C59" s="58">
        <v>849</v>
      </c>
      <c r="D59" s="58" t="s">
        <v>20</v>
      </c>
      <c r="E59" s="85">
        <v>529.85</v>
      </c>
      <c r="F59" s="85">
        <v>523.20000000000005</v>
      </c>
      <c r="G59" s="133"/>
      <c r="H59" s="54">
        <f t="shared" ref="H59:H60" si="76">(IF(D59="SHORT",E59-F59,IF(D59="LONG",F59-E59)))*C59</f>
        <v>5645.8499999999804</v>
      </c>
      <c r="I59" s="55"/>
      <c r="J59" s="56">
        <f t="shared" ref="J59:J60" si="77">(H59+I59)/C59</f>
        <v>6.6499999999999773</v>
      </c>
      <c r="K59" s="57">
        <f>SUM(H59:I59)</f>
        <v>5645.8499999999804</v>
      </c>
    </row>
    <row r="60" spans="1:11" s="87" customFormat="1" ht="15.75" customHeight="1">
      <c r="A60" s="71">
        <v>43430</v>
      </c>
      <c r="B60" s="58" t="s">
        <v>157</v>
      </c>
      <c r="C60" s="58">
        <v>294</v>
      </c>
      <c r="D60" s="58" t="s">
        <v>20</v>
      </c>
      <c r="E60" s="85">
        <v>1530.45</v>
      </c>
      <c r="F60" s="85">
        <v>1511.3</v>
      </c>
      <c r="G60" s="133"/>
      <c r="H60" s="54">
        <f t="shared" si="76"/>
        <v>5630.1000000000267</v>
      </c>
      <c r="I60" s="55"/>
      <c r="J60" s="56">
        <f t="shared" si="77"/>
        <v>19.150000000000091</v>
      </c>
      <c r="K60" s="57">
        <f t="shared" ref="K60" si="78">SUM(H60:I60)</f>
        <v>5630.1000000000267</v>
      </c>
    </row>
    <row r="61" spans="1:11" s="87" customFormat="1" ht="15.75" customHeight="1">
      <c r="A61" s="71">
        <v>43426</v>
      </c>
      <c r="B61" s="58" t="s">
        <v>190</v>
      </c>
      <c r="C61" s="58">
        <v>2849</v>
      </c>
      <c r="D61" s="58" t="s">
        <v>20</v>
      </c>
      <c r="E61" s="85">
        <v>157.94999999999999</v>
      </c>
      <c r="F61" s="85">
        <v>156</v>
      </c>
      <c r="G61" s="133"/>
      <c r="H61" s="54">
        <f t="shared" ref="H61:H63" si="79">(IF(D61="SHORT",E61-F61,IF(D61="LONG",F61-E61)))*C61</f>
        <v>5555.5499999999674</v>
      </c>
      <c r="I61" s="55"/>
      <c r="J61" s="56">
        <f t="shared" ref="J61:J63" si="80">(H61+I61)/C61</f>
        <v>1.9499999999999886</v>
      </c>
      <c r="K61" s="57">
        <f t="shared" ref="K61:K63" si="81">SUM(H61:I61)</f>
        <v>5555.5499999999674</v>
      </c>
    </row>
    <row r="62" spans="1:11" s="87" customFormat="1" ht="15.75" customHeight="1">
      <c r="A62" s="71">
        <v>43426</v>
      </c>
      <c r="B62" s="58" t="s">
        <v>135</v>
      </c>
      <c r="C62" s="58">
        <v>245</v>
      </c>
      <c r="D62" s="58" t="s">
        <v>20</v>
      </c>
      <c r="E62" s="85">
        <v>1836.15</v>
      </c>
      <c r="F62" s="85">
        <v>1813.2</v>
      </c>
      <c r="G62" s="133"/>
      <c r="H62" s="54">
        <f t="shared" si="79"/>
        <v>5622.7500000000109</v>
      </c>
      <c r="I62" s="55"/>
      <c r="J62" s="56">
        <f t="shared" si="80"/>
        <v>22.950000000000045</v>
      </c>
      <c r="K62" s="57">
        <f t="shared" si="81"/>
        <v>5622.7500000000109</v>
      </c>
    </row>
    <row r="63" spans="1:11" s="87" customFormat="1" ht="15.75" customHeight="1">
      <c r="A63" s="71">
        <v>43426</v>
      </c>
      <c r="B63" s="58" t="s">
        <v>3</v>
      </c>
      <c r="C63" s="58">
        <v>593</v>
      </c>
      <c r="D63" s="58" t="s">
        <v>4</v>
      </c>
      <c r="E63" s="85">
        <v>758.65</v>
      </c>
      <c r="F63" s="85">
        <v>751.8</v>
      </c>
      <c r="G63" s="133"/>
      <c r="H63" s="54">
        <f t="shared" si="79"/>
        <v>-4062.0500000000134</v>
      </c>
      <c r="I63" s="55"/>
      <c r="J63" s="56">
        <f t="shared" si="80"/>
        <v>-6.8500000000000227</v>
      </c>
      <c r="K63" s="57">
        <f t="shared" si="81"/>
        <v>-4062.0500000000134</v>
      </c>
    </row>
    <row r="64" spans="1:11" s="87" customFormat="1" ht="15.75" customHeight="1">
      <c r="A64" s="71">
        <v>43425</v>
      </c>
      <c r="B64" s="58" t="s">
        <v>250</v>
      </c>
      <c r="C64" s="58">
        <v>851</v>
      </c>
      <c r="D64" s="58" t="s">
        <v>20</v>
      </c>
      <c r="E64" s="85">
        <v>528.4</v>
      </c>
      <c r="F64" s="85">
        <v>533.70000000000005</v>
      </c>
      <c r="G64" s="133"/>
      <c r="H64" s="54">
        <f t="shared" ref="H64:H65" si="82">(IF(D64="SHORT",E64-F64,IF(D64="LONG",F64-E64)))*C64</f>
        <v>-4510.3000000000584</v>
      </c>
      <c r="I64" s="55"/>
      <c r="J64" s="56">
        <f t="shared" ref="J64:J65" si="83">(H64+I64)/C64</f>
        <v>-5.3000000000000682</v>
      </c>
      <c r="K64" s="57">
        <f t="shared" ref="K64:K65" si="84">SUM(H64:I64)</f>
        <v>-4510.3000000000584</v>
      </c>
    </row>
    <row r="65" spans="1:11" s="87" customFormat="1" ht="15.75" customHeight="1">
      <c r="A65" s="71">
        <v>43425</v>
      </c>
      <c r="B65" s="58" t="s">
        <v>44</v>
      </c>
      <c r="C65" s="58">
        <v>530</v>
      </c>
      <c r="D65" s="58" t="s">
        <v>20</v>
      </c>
      <c r="E65" s="85">
        <v>847.65</v>
      </c>
      <c r="F65" s="85">
        <v>850.55</v>
      </c>
      <c r="G65" s="133"/>
      <c r="H65" s="54">
        <f t="shared" si="82"/>
        <v>-1536.9999999999879</v>
      </c>
      <c r="I65" s="55"/>
      <c r="J65" s="56">
        <f t="shared" si="83"/>
        <v>-2.8999999999999773</v>
      </c>
      <c r="K65" s="57">
        <f t="shared" si="84"/>
        <v>-1536.9999999999879</v>
      </c>
    </row>
    <row r="66" spans="1:11" s="87" customFormat="1" ht="15.75" customHeight="1">
      <c r="A66" s="71">
        <v>43424</v>
      </c>
      <c r="B66" s="58" t="s">
        <v>190</v>
      </c>
      <c r="C66" s="58">
        <v>2844</v>
      </c>
      <c r="D66" s="58" t="s">
        <v>20</v>
      </c>
      <c r="E66" s="85">
        <v>158.19999999999999</v>
      </c>
      <c r="F66" s="85">
        <v>156.19999999999999</v>
      </c>
      <c r="G66" s="133"/>
      <c r="H66" s="54">
        <f t="shared" ref="H66:H67" si="85">(IF(D66="SHORT",E66-F66,IF(D66="LONG",F66-E66)))*C66</f>
        <v>5688</v>
      </c>
      <c r="I66" s="55"/>
      <c r="J66" s="56">
        <f t="shared" ref="J66:J67" si="86">(H66+I66)/C66</f>
        <v>2</v>
      </c>
      <c r="K66" s="57">
        <f t="shared" ref="K66:K67" si="87">SUM(H66:I66)</f>
        <v>5688</v>
      </c>
    </row>
    <row r="67" spans="1:11" s="87" customFormat="1" ht="15.75" customHeight="1">
      <c r="A67" s="71">
        <v>43424</v>
      </c>
      <c r="B67" s="58" t="s">
        <v>249</v>
      </c>
      <c r="C67" s="58">
        <v>1392</v>
      </c>
      <c r="D67" s="58" t="s">
        <v>20</v>
      </c>
      <c r="E67" s="85">
        <v>323.14999999999998</v>
      </c>
      <c r="F67" s="85">
        <v>319.10000000000002</v>
      </c>
      <c r="G67" s="133"/>
      <c r="H67" s="54">
        <f t="shared" si="85"/>
        <v>5637.5999999999367</v>
      </c>
      <c r="I67" s="55"/>
      <c r="J67" s="56">
        <f t="shared" si="86"/>
        <v>4.0499999999999545</v>
      </c>
      <c r="K67" s="57">
        <f t="shared" si="87"/>
        <v>5637.5999999999367</v>
      </c>
    </row>
    <row r="68" spans="1:11" s="79" customFormat="1" ht="15.75" customHeight="1">
      <c r="A68" s="77">
        <v>43423</v>
      </c>
      <c r="B68" s="78" t="s">
        <v>102</v>
      </c>
      <c r="C68" s="78">
        <v>1315</v>
      </c>
      <c r="D68" s="78" t="s">
        <v>4</v>
      </c>
      <c r="E68" s="76">
        <v>342.2</v>
      </c>
      <c r="F68" s="76">
        <v>346.45</v>
      </c>
      <c r="G68" s="61">
        <v>351.7</v>
      </c>
      <c r="H68" s="62">
        <f t="shared" ref="H68:H69" si="88">(IF(D68="SHORT",E68-F68,IF(D68="LONG",F68-E68)))*C68</f>
        <v>5588.75</v>
      </c>
      <c r="I68" s="63">
        <f t="shared" ref="I68" si="89">(IF(D68="SHORT",IF(G68="",0,E68-G68),IF(D68="LONG",IF(G68="",0,G68-F68))))*C68</f>
        <v>6903.75</v>
      </c>
      <c r="J68" s="64">
        <f t="shared" ref="J68:J69" si="90">(H68+I68)/C68</f>
        <v>9.5</v>
      </c>
      <c r="K68" s="65">
        <f t="shared" ref="K68:K69" si="91">SUM(H68:I68)</f>
        <v>12492.5</v>
      </c>
    </row>
    <row r="69" spans="1:11" s="87" customFormat="1" ht="15.75" customHeight="1">
      <c r="A69" s="71">
        <v>43423</v>
      </c>
      <c r="B69" s="58" t="s">
        <v>195</v>
      </c>
      <c r="C69" s="58">
        <v>2513</v>
      </c>
      <c r="D69" s="58" t="s">
        <v>4</v>
      </c>
      <c r="E69" s="85">
        <v>179</v>
      </c>
      <c r="F69" s="85">
        <v>181.25</v>
      </c>
      <c r="G69" s="133"/>
      <c r="H69" s="54">
        <f t="shared" si="88"/>
        <v>5654.25</v>
      </c>
      <c r="I69" s="55"/>
      <c r="J69" s="56">
        <f t="shared" si="90"/>
        <v>2.25</v>
      </c>
      <c r="K69" s="57">
        <f t="shared" si="91"/>
        <v>5654.25</v>
      </c>
    </row>
    <row r="70" spans="1:11" s="79" customFormat="1" ht="15.75" customHeight="1">
      <c r="A70" s="77">
        <v>43420</v>
      </c>
      <c r="B70" s="78" t="s">
        <v>188</v>
      </c>
      <c r="C70" s="78">
        <v>1041</v>
      </c>
      <c r="D70" s="78" t="s">
        <v>4</v>
      </c>
      <c r="E70" s="76">
        <v>432.15</v>
      </c>
      <c r="F70" s="76">
        <v>435.4</v>
      </c>
      <c r="G70" s="61">
        <v>439.3</v>
      </c>
      <c r="H70" s="62">
        <f t="shared" ref="H70:H71" si="92">(IF(D70="SHORT",E70-F70,IF(D70="LONG",F70-E70)))*C70</f>
        <v>3383.25</v>
      </c>
      <c r="I70" s="63">
        <f t="shared" ref="I70" si="93">(IF(D70="SHORT",IF(G70="",0,E70-G70),IF(D70="LONG",IF(G70="",0,G70-F70))))*C70</f>
        <v>4059.9000000000356</v>
      </c>
      <c r="J70" s="64">
        <f t="shared" ref="J70:J71" si="94">(H70+I70)/C70</f>
        <v>7.150000000000035</v>
      </c>
      <c r="K70" s="65">
        <f t="shared" ref="K70:K71" si="95">SUM(H70:I70)</f>
        <v>7443.150000000036</v>
      </c>
    </row>
    <row r="71" spans="1:11" s="87" customFormat="1" ht="15.75" customHeight="1">
      <c r="A71" s="71">
        <v>43420</v>
      </c>
      <c r="B71" s="58" t="s">
        <v>153</v>
      </c>
      <c r="C71" s="58">
        <v>549</v>
      </c>
      <c r="D71" s="58" t="s">
        <v>4</v>
      </c>
      <c r="E71" s="85">
        <v>818.85</v>
      </c>
      <c r="F71" s="85">
        <v>829.05</v>
      </c>
      <c r="G71" s="132"/>
      <c r="H71" s="54">
        <f t="shared" si="92"/>
        <v>5599.7999999999629</v>
      </c>
      <c r="I71" s="55"/>
      <c r="J71" s="56">
        <f t="shared" si="94"/>
        <v>10.199999999999932</v>
      </c>
      <c r="K71" s="57">
        <f t="shared" si="95"/>
        <v>5599.7999999999629</v>
      </c>
    </row>
    <row r="72" spans="1:11" s="79" customFormat="1" ht="15.75" customHeight="1">
      <c r="A72" s="77">
        <v>43419</v>
      </c>
      <c r="B72" s="78" t="s">
        <v>239</v>
      </c>
      <c r="C72" s="78">
        <v>1903</v>
      </c>
      <c r="D72" s="78" t="s">
        <v>4</v>
      </c>
      <c r="E72" s="76">
        <v>236.4</v>
      </c>
      <c r="F72" s="76">
        <v>239.35</v>
      </c>
      <c r="G72" s="61">
        <v>242.95</v>
      </c>
      <c r="H72" s="62">
        <f t="shared" ref="H72:H73" si="96">(IF(D72="SHORT",E72-F72,IF(D72="LONG",F72-E72)))*C72</f>
        <v>5613.8499999999785</v>
      </c>
      <c r="I72" s="63">
        <f t="shared" ref="I72" si="97">(IF(D72="SHORT",IF(G72="",0,E72-G72),IF(D72="LONG",IF(G72="",0,G72-F72))))*C72</f>
        <v>6850.7999999999893</v>
      </c>
      <c r="J72" s="64">
        <f t="shared" ref="J72:J73" si="98">(H72+I72)/C72</f>
        <v>6.5499999999999838</v>
      </c>
      <c r="K72" s="65">
        <f t="shared" ref="K72:K73" si="99">SUM(H72:I72)</f>
        <v>12464.649999999969</v>
      </c>
    </row>
    <row r="73" spans="1:11" s="87" customFormat="1" ht="15.75" customHeight="1">
      <c r="A73" s="71">
        <v>43419</v>
      </c>
      <c r="B73" s="58" t="s">
        <v>132</v>
      </c>
      <c r="C73" s="58">
        <v>1824</v>
      </c>
      <c r="D73" s="58" t="s">
        <v>4</v>
      </c>
      <c r="E73" s="85">
        <v>246.7</v>
      </c>
      <c r="F73" s="85">
        <v>249.75</v>
      </c>
      <c r="G73" s="131"/>
      <c r="H73" s="54">
        <f t="shared" si="96"/>
        <v>5563.2000000000207</v>
      </c>
      <c r="I73" s="55"/>
      <c r="J73" s="56">
        <f t="shared" si="98"/>
        <v>3.0500000000000114</v>
      </c>
      <c r="K73" s="57">
        <f t="shared" si="99"/>
        <v>5563.2000000000207</v>
      </c>
    </row>
    <row r="74" spans="1:11" s="87" customFormat="1" ht="15.75" customHeight="1">
      <c r="A74" s="71">
        <v>43418</v>
      </c>
      <c r="B74" s="58" t="s">
        <v>117</v>
      </c>
      <c r="C74" s="58">
        <v>1393</v>
      </c>
      <c r="D74" s="58" t="s">
        <v>4</v>
      </c>
      <c r="E74" s="85">
        <v>323</v>
      </c>
      <c r="F74" s="85">
        <v>327</v>
      </c>
      <c r="G74" s="130"/>
      <c r="H74" s="54">
        <f t="shared" ref="H74:H75" si="100">(IF(D74="SHORT",E74-F74,IF(D74="LONG",F74-E74)))*C74</f>
        <v>5572</v>
      </c>
      <c r="I74" s="55"/>
      <c r="J74" s="56">
        <f t="shared" ref="J74:J75" si="101">(H74+I74)/C74</f>
        <v>4</v>
      </c>
      <c r="K74" s="57">
        <f t="shared" ref="K74:K75" si="102">SUM(H74:I74)</f>
        <v>5572</v>
      </c>
    </row>
    <row r="75" spans="1:11" s="87" customFormat="1" ht="15.75" customHeight="1">
      <c r="A75" s="71">
        <v>43418</v>
      </c>
      <c r="B75" s="58" t="s">
        <v>248</v>
      </c>
      <c r="C75" s="58">
        <v>4335</v>
      </c>
      <c r="D75" s="58" t="s">
        <v>20</v>
      </c>
      <c r="E75" s="85">
        <v>103.8</v>
      </c>
      <c r="F75" s="85">
        <v>102.5</v>
      </c>
      <c r="G75" s="130"/>
      <c r="H75" s="54">
        <f t="shared" si="100"/>
        <v>5635.4999999999873</v>
      </c>
      <c r="I75" s="55"/>
      <c r="J75" s="56">
        <f t="shared" si="101"/>
        <v>1.2999999999999972</v>
      </c>
      <c r="K75" s="57">
        <f t="shared" si="102"/>
        <v>5635.4999999999873</v>
      </c>
    </row>
    <row r="76" spans="1:11" s="87" customFormat="1" ht="15.75" customHeight="1">
      <c r="A76" s="71">
        <v>43417</v>
      </c>
      <c r="B76" s="58" t="s">
        <v>213</v>
      </c>
      <c r="C76" s="58">
        <v>1358</v>
      </c>
      <c r="D76" s="58" t="s">
        <v>4</v>
      </c>
      <c r="E76" s="85">
        <v>331.15</v>
      </c>
      <c r="F76" s="85">
        <v>335.25</v>
      </c>
      <c r="G76" s="130"/>
      <c r="H76" s="54">
        <f t="shared" ref="H76" si="103">(IF(D76="SHORT",E76-F76,IF(D76="LONG",F76-E76)))*C76</f>
        <v>5567.8000000000311</v>
      </c>
      <c r="I76" s="55"/>
      <c r="J76" s="56">
        <f t="shared" ref="J76" si="104">(H76+I76)/C76</f>
        <v>4.1000000000000227</v>
      </c>
      <c r="K76" s="57">
        <f t="shared" ref="K76" si="105">SUM(H76:I76)</f>
        <v>5567.8000000000311</v>
      </c>
    </row>
    <row r="77" spans="1:11" s="87" customFormat="1" ht="15.75" customHeight="1">
      <c r="A77" s="71">
        <v>43416</v>
      </c>
      <c r="B77" s="58" t="s">
        <v>247</v>
      </c>
      <c r="C77" s="58">
        <v>1032</v>
      </c>
      <c r="D77" s="58" t="s">
        <v>20</v>
      </c>
      <c r="E77" s="85">
        <v>435.85</v>
      </c>
      <c r="F77" s="85">
        <v>430.4</v>
      </c>
      <c r="G77" s="130"/>
      <c r="H77" s="54">
        <f t="shared" ref="H77:H78" si="106">(IF(D77="SHORT",E77-F77,IF(D77="LONG",F77-E77)))*C77</f>
        <v>5624.4000000000469</v>
      </c>
      <c r="I77" s="55"/>
      <c r="J77" s="56">
        <f t="shared" ref="J77:J78" si="107">(H77+I77)/C77</f>
        <v>5.4500000000000455</v>
      </c>
      <c r="K77" s="57">
        <f t="shared" ref="K77:K78" si="108">SUM(H77:I77)</f>
        <v>5624.4000000000469</v>
      </c>
    </row>
    <row r="78" spans="1:11" s="87" customFormat="1" ht="15.75" customHeight="1">
      <c r="A78" s="71">
        <v>43416</v>
      </c>
      <c r="B78" s="58" t="s">
        <v>246</v>
      </c>
      <c r="C78" s="58">
        <v>320</v>
      </c>
      <c r="D78" s="58" t="s">
        <v>20</v>
      </c>
      <c r="E78" s="85">
        <v>1403</v>
      </c>
      <c r="F78" s="85">
        <v>1399</v>
      </c>
      <c r="G78" s="130"/>
      <c r="H78" s="54">
        <f t="shared" si="106"/>
        <v>1280</v>
      </c>
      <c r="I78" s="55"/>
      <c r="J78" s="56">
        <f t="shared" si="107"/>
        <v>4</v>
      </c>
      <c r="K78" s="57">
        <f t="shared" si="108"/>
        <v>1280</v>
      </c>
    </row>
    <row r="79" spans="1:11" s="87" customFormat="1" ht="15.75" customHeight="1">
      <c r="A79" s="71">
        <v>43410</v>
      </c>
      <c r="B79" s="58" t="s">
        <v>132</v>
      </c>
      <c r="C79" s="58">
        <v>1948</v>
      </c>
      <c r="D79" s="58" t="s">
        <v>20</v>
      </c>
      <c r="E79" s="85">
        <v>230.95</v>
      </c>
      <c r="F79" s="85">
        <v>228.05</v>
      </c>
      <c r="G79" s="130"/>
      <c r="H79" s="54">
        <f t="shared" ref="H79:H80" si="109">(IF(D79="SHORT",E79-F79,IF(D79="LONG",F79-E79)))*C79</f>
        <v>5649.1999999999553</v>
      </c>
      <c r="I79" s="55"/>
      <c r="J79" s="56">
        <f t="shared" ref="J79:J80" si="110">(H79+I79)/C79</f>
        <v>2.8999999999999768</v>
      </c>
      <c r="K79" s="57">
        <f t="shared" ref="K79:K80" si="111">SUM(H79:I79)</f>
        <v>5649.1999999999553</v>
      </c>
    </row>
    <row r="80" spans="1:11" s="87" customFormat="1" ht="15.75" customHeight="1">
      <c r="A80" s="71">
        <v>43410</v>
      </c>
      <c r="B80" s="58" t="s">
        <v>245</v>
      </c>
      <c r="C80" s="58">
        <v>443</v>
      </c>
      <c r="D80" s="58" t="s">
        <v>20</v>
      </c>
      <c r="E80" s="85">
        <v>1014.1</v>
      </c>
      <c r="F80" s="85">
        <v>1001.4</v>
      </c>
      <c r="G80" s="130"/>
      <c r="H80" s="54">
        <f t="shared" si="109"/>
        <v>5626.1000000000204</v>
      </c>
      <c r="I80" s="55"/>
      <c r="J80" s="56">
        <f t="shared" si="110"/>
        <v>12.700000000000045</v>
      </c>
      <c r="K80" s="57">
        <f t="shared" si="111"/>
        <v>5626.1000000000204</v>
      </c>
    </row>
    <row r="81" spans="1:11" s="87" customFormat="1" ht="15.75" customHeight="1">
      <c r="A81" s="71">
        <v>43409</v>
      </c>
      <c r="B81" s="58" t="s">
        <v>153</v>
      </c>
      <c r="C81" s="58">
        <v>530</v>
      </c>
      <c r="D81" s="58" t="s">
        <v>4</v>
      </c>
      <c r="E81" s="85">
        <v>848</v>
      </c>
      <c r="F81" s="85">
        <v>854</v>
      </c>
      <c r="G81" s="130"/>
      <c r="H81" s="54">
        <f t="shared" ref="H81" si="112">(IF(D81="SHORT",E81-F81,IF(D81="LONG",F81-E81)))*C81</f>
        <v>3180</v>
      </c>
      <c r="I81" s="55"/>
      <c r="J81" s="56">
        <f>(H81+I81)/C81</f>
        <v>6</v>
      </c>
      <c r="K81" s="57">
        <f t="shared" ref="K81" si="113">SUM(H81:I81)</f>
        <v>3180</v>
      </c>
    </row>
    <row r="82" spans="1:11" s="87" customFormat="1" ht="15.75" customHeight="1">
      <c r="A82" s="71">
        <v>43409</v>
      </c>
      <c r="B82" s="58" t="s">
        <v>244</v>
      </c>
      <c r="C82" s="58">
        <v>1173</v>
      </c>
      <c r="D82" s="58" t="s">
        <v>20</v>
      </c>
      <c r="E82" s="85">
        <v>383.5</v>
      </c>
      <c r="F82" s="85">
        <v>387.45</v>
      </c>
      <c r="G82" s="130"/>
      <c r="H82" s="54">
        <f t="shared" ref="H82:H83" si="114">(IF(D82="SHORT",E82-F82,IF(D82="LONG",F82-E82)))*C82</f>
        <v>-4633.3499999999867</v>
      </c>
      <c r="I82" s="55"/>
      <c r="J82" s="56">
        <f>(H82+I82)/C82</f>
        <v>-3.9499999999999886</v>
      </c>
      <c r="K82" s="57">
        <f t="shared" ref="K82:K83" si="115">SUM(H82:I82)</f>
        <v>-4633.3499999999867</v>
      </c>
    </row>
    <row r="83" spans="1:11" s="79" customFormat="1" ht="15.75" customHeight="1">
      <c r="A83" s="77">
        <v>43409</v>
      </c>
      <c r="B83" s="78" t="s">
        <v>243</v>
      </c>
      <c r="C83" s="78">
        <v>5844</v>
      </c>
      <c r="D83" s="78" t="s">
        <v>4</v>
      </c>
      <c r="E83" s="76">
        <v>77</v>
      </c>
      <c r="F83" s="76">
        <v>78</v>
      </c>
      <c r="G83" s="61">
        <v>79.150000000000006</v>
      </c>
      <c r="H83" s="62">
        <f t="shared" si="114"/>
        <v>5844</v>
      </c>
      <c r="I83" s="63">
        <f t="shared" ref="I83" si="116">(IF(D83="SHORT",IF(G83="",0,E83-G83),IF(D83="LONG",IF(G83="",0,G83-F83))))*C83</f>
        <v>6720.6000000000331</v>
      </c>
      <c r="J83" s="64">
        <f t="shared" ref="J83" si="117">(H83+I83)/C83</f>
        <v>2.1500000000000057</v>
      </c>
      <c r="K83" s="65">
        <f t="shared" si="115"/>
        <v>12564.600000000033</v>
      </c>
    </row>
    <row r="84" spans="1:11" s="87" customFormat="1" ht="15.75" customHeight="1">
      <c r="A84" s="71">
        <v>43406</v>
      </c>
      <c r="B84" s="58" t="s">
        <v>153</v>
      </c>
      <c r="C84" s="58">
        <v>530</v>
      </c>
      <c r="D84" s="58" t="s">
        <v>4</v>
      </c>
      <c r="E84" s="85">
        <v>848.45</v>
      </c>
      <c r="F84" s="85">
        <v>859.05</v>
      </c>
      <c r="G84" s="129"/>
      <c r="H84" s="54">
        <f t="shared" ref="H84:H85" si="118">(IF(D84="SHORT",E84-F84,IF(D84="LONG",F84-E84)))*C84</f>
        <v>5617.9999999999518</v>
      </c>
      <c r="I84" s="55"/>
      <c r="J84" s="56">
        <f t="shared" ref="J84:J85" si="119">(H84+I84)/C84</f>
        <v>10.599999999999909</v>
      </c>
      <c r="K84" s="57">
        <f t="shared" ref="K84:K85" si="120">SUM(H84:I84)</f>
        <v>5617.9999999999518</v>
      </c>
    </row>
    <row r="85" spans="1:11" s="79" customFormat="1" ht="15.75" customHeight="1">
      <c r="A85" s="77">
        <v>43406</v>
      </c>
      <c r="B85" s="78" t="s">
        <v>241</v>
      </c>
      <c r="C85" s="78">
        <v>2420</v>
      </c>
      <c r="D85" s="78" t="s">
        <v>4</v>
      </c>
      <c r="E85" s="76">
        <v>185.9</v>
      </c>
      <c r="F85" s="76">
        <v>188.25</v>
      </c>
      <c r="G85" s="61">
        <v>191.05</v>
      </c>
      <c r="H85" s="62">
        <f t="shared" si="118"/>
        <v>5686.9999999999864</v>
      </c>
      <c r="I85" s="63">
        <f t="shared" ref="I85" si="121">(IF(D85="SHORT",IF(G85="",0,E85-G85),IF(D85="LONG",IF(G85="",0,G85-F85))))*C85</f>
        <v>6776.0000000000273</v>
      </c>
      <c r="J85" s="64">
        <f t="shared" si="119"/>
        <v>5.1500000000000057</v>
      </c>
      <c r="K85" s="65">
        <f t="shared" si="120"/>
        <v>12463.000000000015</v>
      </c>
    </row>
    <row r="86" spans="1:11" s="87" customFormat="1" ht="15.75" customHeight="1">
      <c r="A86" s="71">
        <v>43405</v>
      </c>
      <c r="B86" s="58" t="s">
        <v>121</v>
      </c>
      <c r="C86" s="58">
        <v>1259</v>
      </c>
      <c r="D86" s="58" t="s">
        <v>4</v>
      </c>
      <c r="E86" s="85">
        <v>357.2</v>
      </c>
      <c r="F86" s="85">
        <v>353.55</v>
      </c>
      <c r="G86" s="124"/>
      <c r="H86" s="54">
        <f t="shared" ref="H86" si="122">(IF(D86="SHORT",E86-F86,IF(D86="LONG",F86-E86)))*C86</f>
        <v>-4595.3499999999713</v>
      </c>
      <c r="I86" s="55"/>
      <c r="J86" s="56">
        <f t="shared" ref="J86" si="123">(H86+I86)/C86</f>
        <v>-3.6499999999999773</v>
      </c>
      <c r="K86" s="57">
        <f t="shared" ref="K86" si="124">SUM(H86:I86)</f>
        <v>-4595.3499999999713</v>
      </c>
    </row>
    <row r="87" spans="1:11" ht="15" customHeight="1">
      <c r="A87" s="128"/>
      <c r="B87" s="125"/>
      <c r="C87" s="125"/>
      <c r="D87" s="125"/>
      <c r="E87" s="125"/>
      <c r="F87" s="125"/>
      <c r="G87" s="125"/>
      <c r="H87" s="126"/>
      <c r="I87" s="127"/>
      <c r="J87" s="125"/>
      <c r="K87" s="125"/>
    </row>
    <row r="88" spans="1:11" s="87" customFormat="1" ht="15.75" customHeight="1">
      <c r="A88" s="71">
        <v>43404</v>
      </c>
      <c r="B88" s="58" t="s">
        <v>217</v>
      </c>
      <c r="C88" s="58">
        <v>286</v>
      </c>
      <c r="D88" s="58" t="s">
        <v>20</v>
      </c>
      <c r="E88" s="85">
        <v>1573.25</v>
      </c>
      <c r="F88" s="85">
        <v>1589.3</v>
      </c>
      <c r="G88" s="124"/>
      <c r="H88" s="54">
        <f t="shared" ref="H88:H89" si="125">(IF(D88="SHORT",E88-F88,IF(D88="LONG",F88-E88)))*C88</f>
        <v>-4590.2999999999865</v>
      </c>
      <c r="I88" s="55"/>
      <c r="J88" s="56">
        <f t="shared" ref="J88:J89" si="126">(H88+I88)/C88</f>
        <v>-16.049999999999955</v>
      </c>
      <c r="K88" s="57">
        <f t="shared" ref="K88:K89" si="127">SUM(H88:I88)</f>
        <v>-4590.2999999999865</v>
      </c>
    </row>
    <row r="89" spans="1:11" s="79" customFormat="1" ht="15.75" customHeight="1">
      <c r="A89" s="77">
        <v>43404</v>
      </c>
      <c r="B89" s="78" t="s">
        <v>165</v>
      </c>
      <c r="C89" s="78">
        <v>1033</v>
      </c>
      <c r="D89" s="78" t="s">
        <v>4</v>
      </c>
      <c r="E89" s="76">
        <v>435.4</v>
      </c>
      <c r="F89" s="76">
        <v>440.8</v>
      </c>
      <c r="G89" s="61">
        <v>447.45</v>
      </c>
      <c r="H89" s="62">
        <f t="shared" si="125"/>
        <v>5578.2000000000353</v>
      </c>
      <c r="I89" s="63">
        <f t="shared" ref="I89" si="128">(IF(D89="SHORT",IF(G89="",0,E89-G89),IF(D89="LONG",IF(G89="",0,G89-F89))))*C89</f>
        <v>6869.4499999999762</v>
      </c>
      <c r="J89" s="64">
        <f t="shared" si="126"/>
        <v>12.050000000000011</v>
      </c>
      <c r="K89" s="65">
        <f t="shared" si="127"/>
        <v>12447.650000000012</v>
      </c>
    </row>
    <row r="90" spans="1:11" s="87" customFormat="1" ht="15.75" customHeight="1">
      <c r="A90" s="71">
        <v>43403</v>
      </c>
      <c r="B90" s="58" t="s">
        <v>212</v>
      </c>
      <c r="C90" s="58">
        <v>628</v>
      </c>
      <c r="D90" s="58" t="s">
        <v>20</v>
      </c>
      <c r="E90" s="85">
        <v>715.85</v>
      </c>
      <c r="F90" s="85">
        <v>710.65</v>
      </c>
      <c r="G90" s="123"/>
      <c r="H90" s="54">
        <f t="shared" ref="H90:H92" si="129">(IF(D90="SHORT",E90-F90,IF(D90="LONG",F90-E90)))*C90</f>
        <v>3265.6000000000286</v>
      </c>
      <c r="I90" s="55"/>
      <c r="J90" s="56">
        <f t="shared" ref="J90:J92" si="130">(H90+I90)/C90</f>
        <v>5.2000000000000455</v>
      </c>
      <c r="K90" s="57">
        <f t="shared" ref="K90:K92" si="131">SUM(H90:I90)</f>
        <v>3265.6000000000286</v>
      </c>
    </row>
    <row r="91" spans="1:11" s="87" customFormat="1" ht="15.75" customHeight="1">
      <c r="A91" s="71">
        <v>43403</v>
      </c>
      <c r="B91" s="58" t="s">
        <v>153</v>
      </c>
      <c r="C91" s="58">
        <v>568</v>
      </c>
      <c r="D91" s="58" t="s">
        <v>20</v>
      </c>
      <c r="E91" s="85">
        <v>791.5</v>
      </c>
      <c r="F91" s="85">
        <v>799.6</v>
      </c>
      <c r="G91" s="123"/>
      <c r="H91" s="54">
        <f t="shared" si="129"/>
        <v>-4600.8000000000129</v>
      </c>
      <c r="I91" s="55"/>
      <c r="J91" s="56">
        <f t="shared" si="130"/>
        <v>-8.1000000000000227</v>
      </c>
      <c r="K91" s="57">
        <f t="shared" si="131"/>
        <v>-4600.8000000000129</v>
      </c>
    </row>
    <row r="92" spans="1:11" s="87" customFormat="1" ht="15.75" customHeight="1">
      <c r="A92" s="71">
        <v>43403</v>
      </c>
      <c r="B92" s="58" t="s">
        <v>119</v>
      </c>
      <c r="C92" s="58">
        <v>1590</v>
      </c>
      <c r="D92" s="58" t="s">
        <v>4</v>
      </c>
      <c r="E92" s="85">
        <v>282.95</v>
      </c>
      <c r="F92" s="85">
        <v>280.05</v>
      </c>
      <c r="G92" s="123"/>
      <c r="H92" s="54">
        <f t="shared" si="129"/>
        <v>-4610.9999999999636</v>
      </c>
      <c r="I92" s="55"/>
      <c r="J92" s="56">
        <f t="shared" si="130"/>
        <v>-2.8999999999999773</v>
      </c>
      <c r="K92" s="57">
        <f t="shared" si="131"/>
        <v>-4610.9999999999636</v>
      </c>
    </row>
    <row r="93" spans="1:11" s="79" customFormat="1" ht="15.75" customHeight="1">
      <c r="A93" s="77">
        <v>43402</v>
      </c>
      <c r="B93" s="78" t="s">
        <v>240</v>
      </c>
      <c r="C93" s="78">
        <v>1978</v>
      </c>
      <c r="D93" s="78" t="s">
        <v>4</v>
      </c>
      <c r="E93" s="76">
        <v>227.4</v>
      </c>
      <c r="F93" s="76">
        <v>230.25</v>
      </c>
      <c r="G93" s="61">
        <v>233.7</v>
      </c>
      <c r="H93" s="62">
        <f t="shared" ref="H93:H94" si="132">(IF(D93="SHORT",E93-F93,IF(D93="LONG",F93-E93)))*C93</f>
        <v>5637.2999999999884</v>
      </c>
      <c r="I93" s="63">
        <f t="shared" ref="I93" si="133">(IF(D93="SHORT",IF(G93="",0,E93-G93),IF(D93="LONG",IF(G93="",0,G93-F93))))*C93</f>
        <v>6824.0999999999776</v>
      </c>
      <c r="J93" s="64">
        <f t="shared" ref="J93" si="134">(H93+I93)/C93</f>
        <v>6.2999999999999821</v>
      </c>
      <c r="K93" s="65">
        <f t="shared" ref="K93:K94" si="135">SUM(H93:I93)</f>
        <v>12461.399999999965</v>
      </c>
    </row>
    <row r="94" spans="1:11" s="87" customFormat="1" ht="15.75" customHeight="1">
      <c r="A94" s="71">
        <v>43402</v>
      </c>
      <c r="B94" s="58" t="s">
        <v>230</v>
      </c>
      <c r="C94" s="58">
        <v>720</v>
      </c>
      <c r="D94" s="58" t="s">
        <v>4</v>
      </c>
      <c r="E94" s="85">
        <v>624.95000000000005</v>
      </c>
      <c r="F94" s="85">
        <v>619.29999999999995</v>
      </c>
      <c r="G94" s="123"/>
      <c r="H94" s="54">
        <f t="shared" si="132"/>
        <v>-4068.0000000000655</v>
      </c>
      <c r="I94" s="55"/>
      <c r="J94" s="56">
        <f>(H94+I94)/C94</f>
        <v>-5.6500000000000909</v>
      </c>
      <c r="K94" s="57">
        <f t="shared" si="135"/>
        <v>-4068.0000000000655</v>
      </c>
    </row>
    <row r="95" spans="1:11" s="87" customFormat="1" ht="15.75" customHeight="1">
      <c r="A95" s="71">
        <v>43399</v>
      </c>
      <c r="B95" s="58" t="s">
        <v>36</v>
      </c>
      <c r="C95" s="58">
        <v>264</v>
      </c>
      <c r="D95" s="58" t="s">
        <v>4</v>
      </c>
      <c r="E95" s="85">
        <v>1703.6</v>
      </c>
      <c r="F95" s="85">
        <v>1715.5</v>
      </c>
      <c r="G95" s="122"/>
      <c r="H95" s="54">
        <f t="shared" ref="H95:H96" si="136">(IF(D95="SHORT",E95-F95,IF(D95="LONG",F95-E95)))*C95</f>
        <v>3141.600000000024</v>
      </c>
      <c r="I95" s="55"/>
      <c r="J95" s="56">
        <f t="shared" ref="J95:J96" si="137">(H95+I95)/C95</f>
        <v>11.900000000000091</v>
      </c>
      <c r="K95" s="57">
        <f t="shared" ref="K95:K96" si="138">SUM(H95:I95)</f>
        <v>3141.600000000024</v>
      </c>
    </row>
    <row r="96" spans="1:11" s="87" customFormat="1" ht="15.75" customHeight="1">
      <c r="A96" s="71">
        <v>43399</v>
      </c>
      <c r="B96" s="58" t="s">
        <v>159</v>
      </c>
      <c r="C96" s="58">
        <v>587</v>
      </c>
      <c r="D96" s="58" t="s">
        <v>4</v>
      </c>
      <c r="E96" s="85">
        <v>765.75</v>
      </c>
      <c r="F96" s="85">
        <v>775.3</v>
      </c>
      <c r="G96" s="122"/>
      <c r="H96" s="54">
        <f t="shared" si="136"/>
        <v>5605.8499999999731</v>
      </c>
      <c r="I96" s="55"/>
      <c r="J96" s="56">
        <f t="shared" si="137"/>
        <v>9.5499999999999545</v>
      </c>
      <c r="K96" s="57">
        <f t="shared" si="138"/>
        <v>5605.8499999999731</v>
      </c>
    </row>
    <row r="97" spans="1:11" s="79" customFormat="1" ht="15.75" customHeight="1">
      <c r="A97" s="77">
        <v>43398</v>
      </c>
      <c r="B97" s="78" t="s">
        <v>239</v>
      </c>
      <c r="C97" s="78">
        <v>2460</v>
      </c>
      <c r="D97" s="78" t="s">
        <v>4</v>
      </c>
      <c r="E97" s="76">
        <v>182.9</v>
      </c>
      <c r="F97" s="76">
        <v>185.2</v>
      </c>
      <c r="G97" s="61">
        <v>188</v>
      </c>
      <c r="H97" s="62">
        <f t="shared" ref="H97:H99" si="139">(IF(D97="SHORT",E97-F97,IF(D97="LONG",F97-E97)))*C97</f>
        <v>5657.9999999999582</v>
      </c>
      <c r="I97" s="63">
        <f t="shared" ref="I97" si="140">(IF(D97="SHORT",IF(G97="",0,E97-G97),IF(D97="LONG",IF(G97="",0,G97-F97))))*C97</f>
        <v>6888.0000000000282</v>
      </c>
      <c r="J97" s="64">
        <f t="shared" ref="J97:J99" si="141">(H97+I97)/C97</f>
        <v>5.0999999999999943</v>
      </c>
      <c r="K97" s="65">
        <f t="shared" ref="K97:K99" si="142">SUM(H97:I97)</f>
        <v>12545.999999999985</v>
      </c>
    </row>
    <row r="98" spans="1:11" s="87" customFormat="1" ht="15.75" customHeight="1">
      <c r="A98" s="71">
        <v>43398</v>
      </c>
      <c r="B98" s="58" t="s">
        <v>226</v>
      </c>
      <c r="C98" s="58">
        <v>802</v>
      </c>
      <c r="D98" s="58" t="s">
        <v>20</v>
      </c>
      <c r="E98" s="85">
        <v>560.5</v>
      </c>
      <c r="F98" s="85">
        <v>553.5</v>
      </c>
      <c r="G98" s="122"/>
      <c r="H98" s="54">
        <f t="shared" si="139"/>
        <v>5614</v>
      </c>
      <c r="I98" s="55"/>
      <c r="J98" s="56">
        <f t="shared" si="141"/>
        <v>7</v>
      </c>
      <c r="K98" s="57">
        <f t="shared" si="142"/>
        <v>5614</v>
      </c>
    </row>
    <row r="99" spans="1:11" s="87" customFormat="1" ht="15.75" customHeight="1">
      <c r="A99" s="71">
        <v>43398</v>
      </c>
      <c r="B99" s="58" t="s">
        <v>238</v>
      </c>
      <c r="C99" s="58">
        <v>438</v>
      </c>
      <c r="D99" s="58" t="s">
        <v>20</v>
      </c>
      <c r="E99" s="85">
        <v>1025.5</v>
      </c>
      <c r="F99" s="85">
        <v>1031</v>
      </c>
      <c r="G99" s="122"/>
      <c r="H99" s="54">
        <f t="shared" si="139"/>
        <v>-2409</v>
      </c>
      <c r="I99" s="55"/>
      <c r="J99" s="56">
        <f t="shared" si="141"/>
        <v>-5.5</v>
      </c>
      <c r="K99" s="57">
        <f t="shared" si="142"/>
        <v>-2409</v>
      </c>
    </row>
    <row r="100" spans="1:11" s="79" customFormat="1" ht="15.75" customHeight="1">
      <c r="A100" s="77">
        <v>43397</v>
      </c>
      <c r="B100" s="78" t="s">
        <v>237</v>
      </c>
      <c r="C100" s="78">
        <v>1689</v>
      </c>
      <c r="D100" s="78" t="s">
        <v>20</v>
      </c>
      <c r="E100" s="76">
        <v>266.35000000000002</v>
      </c>
      <c r="F100" s="76">
        <v>263</v>
      </c>
      <c r="G100" s="61">
        <v>259.05</v>
      </c>
      <c r="H100" s="62">
        <f t="shared" ref="H100" si="143">(IF(D100="SHORT",E100-F100,IF(D100="LONG",F100-E100)))*C100</f>
        <v>5658.1500000000387</v>
      </c>
      <c r="I100" s="63">
        <f t="shared" ref="I100" si="144">(IF(D100="SHORT",IF(G100="",0,E100-G100),IF(D100="LONG",IF(G100="",0,G100-F100))))*C100</f>
        <v>12329.700000000019</v>
      </c>
      <c r="J100" s="64">
        <f t="shared" ref="J100" si="145">(H100+I100)/C100</f>
        <v>10.650000000000034</v>
      </c>
      <c r="K100" s="65">
        <f>SUM(H100:I100)</f>
        <v>17987.850000000057</v>
      </c>
    </row>
    <row r="101" spans="1:11" s="87" customFormat="1" ht="15.75" customHeight="1">
      <c r="A101" s="71">
        <v>43396</v>
      </c>
      <c r="B101" s="58" t="s">
        <v>194</v>
      </c>
      <c r="C101" s="58">
        <v>606</v>
      </c>
      <c r="D101" s="58" t="s">
        <v>4</v>
      </c>
      <c r="E101" s="85">
        <v>742.15</v>
      </c>
      <c r="F101" s="85">
        <v>746.1</v>
      </c>
      <c r="G101" s="121"/>
      <c r="H101" s="54">
        <f t="shared" ref="H101" si="146">(IF(D101="SHORT",E101-F101,IF(D101="LONG",F101-E101)))*C101</f>
        <v>2393.7000000000276</v>
      </c>
      <c r="I101" s="55"/>
      <c r="J101" s="56">
        <f t="shared" ref="J101" si="147">(H101+I101)/C101</f>
        <v>3.9500000000000455</v>
      </c>
      <c r="K101" s="57">
        <f t="shared" ref="K101" si="148">SUM(H101:I101)</f>
        <v>2393.7000000000276</v>
      </c>
    </row>
    <row r="102" spans="1:11" s="87" customFormat="1" ht="15.75" customHeight="1">
      <c r="A102" s="71">
        <v>43395</v>
      </c>
      <c r="B102" s="58" t="s">
        <v>236</v>
      </c>
      <c r="C102" s="58">
        <v>801</v>
      </c>
      <c r="D102" s="58" t="s">
        <v>20</v>
      </c>
      <c r="E102" s="85">
        <v>561.75</v>
      </c>
      <c r="F102" s="85">
        <v>554.75</v>
      </c>
      <c r="G102" s="121"/>
      <c r="H102" s="54">
        <f t="shared" ref="H102:H103" si="149">(IF(D102="SHORT",E102-F102,IF(D102="LONG",F102-E102)))*C102</f>
        <v>5607</v>
      </c>
      <c r="I102" s="55"/>
      <c r="J102" s="56">
        <f t="shared" ref="J102:J103" si="150">(H102+I102)/C102</f>
        <v>7</v>
      </c>
      <c r="K102" s="57">
        <f t="shared" ref="K102:K103" si="151">SUM(H102:I102)</f>
        <v>5607</v>
      </c>
    </row>
    <row r="103" spans="1:11" s="87" customFormat="1" ht="15.75" customHeight="1">
      <c r="A103" s="71">
        <v>43395</v>
      </c>
      <c r="B103" s="58" t="s">
        <v>234</v>
      </c>
      <c r="C103" s="58">
        <v>6493</v>
      </c>
      <c r="D103" s="58" t="s">
        <v>20</v>
      </c>
      <c r="E103" s="85">
        <v>69.3</v>
      </c>
      <c r="F103" s="85">
        <v>70</v>
      </c>
      <c r="G103" s="121"/>
      <c r="H103" s="54">
        <f t="shared" si="149"/>
        <v>-4545.1000000000186</v>
      </c>
      <c r="I103" s="55"/>
      <c r="J103" s="56">
        <f t="shared" si="150"/>
        <v>-0.70000000000000284</v>
      </c>
      <c r="K103" s="57">
        <f t="shared" si="151"/>
        <v>-4545.1000000000186</v>
      </c>
    </row>
    <row r="104" spans="1:11" s="87" customFormat="1" ht="15.75" customHeight="1">
      <c r="A104" s="71">
        <v>43392</v>
      </c>
      <c r="B104" s="58" t="s">
        <v>44</v>
      </c>
      <c r="C104" s="58">
        <v>505</v>
      </c>
      <c r="D104" s="58" t="s">
        <v>20</v>
      </c>
      <c r="E104" s="85">
        <v>890.6</v>
      </c>
      <c r="F104" s="85">
        <v>879.5</v>
      </c>
      <c r="G104" s="121"/>
      <c r="H104" s="54">
        <f t="shared" ref="H104:H105" si="152">(IF(D104="SHORT",E104-F104,IF(D104="LONG",F104-E104)))*C104</f>
        <v>5605.5000000000118</v>
      </c>
      <c r="I104" s="55"/>
      <c r="J104" s="56">
        <f t="shared" ref="J104:J105" si="153">(H104+I104)/C104</f>
        <v>11.100000000000023</v>
      </c>
      <c r="K104" s="57">
        <f t="shared" ref="K104:K105" si="154">SUM(H104:I104)</f>
        <v>5605.5000000000118</v>
      </c>
    </row>
    <row r="105" spans="1:11" s="87" customFormat="1" ht="15.75" customHeight="1">
      <c r="A105" s="71">
        <v>43392</v>
      </c>
      <c r="B105" s="58" t="s">
        <v>194</v>
      </c>
      <c r="C105" s="58">
        <v>624</v>
      </c>
      <c r="D105" s="58" t="s">
        <v>20</v>
      </c>
      <c r="E105" s="85">
        <v>721</v>
      </c>
      <c r="F105" s="85">
        <v>728.35</v>
      </c>
      <c r="G105" s="121"/>
      <c r="H105" s="54">
        <f t="shared" si="152"/>
        <v>-4586.4000000000142</v>
      </c>
      <c r="I105" s="55"/>
      <c r="J105" s="56">
        <f t="shared" si="153"/>
        <v>-7.3500000000000227</v>
      </c>
      <c r="K105" s="57">
        <f t="shared" si="154"/>
        <v>-4586.4000000000142</v>
      </c>
    </row>
    <row r="106" spans="1:11" s="79" customFormat="1" ht="15.75" customHeight="1">
      <c r="A106" s="77">
        <v>43390</v>
      </c>
      <c r="B106" s="78" t="s">
        <v>123</v>
      </c>
      <c r="C106" s="78">
        <v>5421</v>
      </c>
      <c r="D106" s="78" t="s">
        <v>20</v>
      </c>
      <c r="E106" s="76">
        <v>83</v>
      </c>
      <c r="F106" s="76">
        <v>81.95</v>
      </c>
      <c r="G106" s="61">
        <v>80.7</v>
      </c>
      <c r="H106" s="62">
        <f t="shared" ref="H106:H107" si="155">(IF(D106="SHORT",E106-F106,IF(D106="LONG",F106-E106)))*C106</f>
        <v>5692.0499999999847</v>
      </c>
      <c r="I106" s="63">
        <f t="shared" ref="I106" si="156">(IF(D106="SHORT",IF(G106="",0,E106-G106),IF(D106="LONG",IF(G106="",0,G106-F106))))*C106</f>
        <v>12468.299999999985</v>
      </c>
      <c r="J106" s="64">
        <f t="shared" ref="J106:J107" si="157">(H106+I106)/C106</f>
        <v>3.3499999999999943</v>
      </c>
      <c r="K106" s="65">
        <f>SUM(H106:I106)</f>
        <v>18160.349999999969</v>
      </c>
    </row>
    <row r="107" spans="1:11" s="87" customFormat="1" ht="15.75" customHeight="1">
      <c r="A107" s="71">
        <v>43390</v>
      </c>
      <c r="B107" s="58" t="s">
        <v>235</v>
      </c>
      <c r="C107" s="58">
        <v>712</v>
      </c>
      <c r="D107" s="58" t="s">
        <v>20</v>
      </c>
      <c r="E107" s="85">
        <v>631.54999999999995</v>
      </c>
      <c r="F107" s="85">
        <v>638</v>
      </c>
      <c r="G107" s="121"/>
      <c r="H107" s="54">
        <f t="shared" si="155"/>
        <v>-4592.4000000000324</v>
      </c>
      <c r="I107" s="55"/>
      <c r="J107" s="56">
        <f t="shared" si="157"/>
        <v>-6.4500000000000455</v>
      </c>
      <c r="K107" s="57">
        <f t="shared" ref="K107" si="158">SUM(H107:I107)</f>
        <v>-4592.4000000000324</v>
      </c>
    </row>
    <row r="108" spans="1:11" s="79" customFormat="1" ht="15.75" customHeight="1">
      <c r="A108" s="77">
        <v>43389</v>
      </c>
      <c r="B108" s="78" t="s">
        <v>234</v>
      </c>
      <c r="C108" s="78">
        <v>6289</v>
      </c>
      <c r="D108" s="78" t="s">
        <v>4</v>
      </c>
      <c r="E108" s="76">
        <v>71.55</v>
      </c>
      <c r="F108" s="76">
        <v>72.45</v>
      </c>
      <c r="G108" s="61">
        <v>73.55</v>
      </c>
      <c r="H108" s="62">
        <f t="shared" ref="H108" si="159">(IF(D108="SHORT",E108-F108,IF(D108="LONG",F108-E108)))*C108</f>
        <v>5660.1000000000358</v>
      </c>
      <c r="I108" s="63">
        <f t="shared" ref="I108" si="160">(IF(D108="SHORT",IF(G108="",0,E108-G108),IF(D108="LONG",IF(G108="",0,G108-F108))))*C108</f>
        <v>6917.8999999999642</v>
      </c>
      <c r="J108" s="64">
        <f t="shared" ref="J108" si="161">(H108+I108)/C108</f>
        <v>2</v>
      </c>
      <c r="K108" s="65">
        <f t="shared" ref="K108" si="162">SUM(H108:I108)</f>
        <v>12578</v>
      </c>
    </row>
    <row r="109" spans="1:11" s="87" customFormat="1" ht="15.75" customHeight="1">
      <c r="A109" s="71">
        <v>43388</v>
      </c>
      <c r="B109" s="58" t="s">
        <v>184</v>
      </c>
      <c r="C109" s="58">
        <v>419</v>
      </c>
      <c r="D109" s="58" t="s">
        <v>4</v>
      </c>
      <c r="E109" s="85">
        <v>1072</v>
      </c>
      <c r="F109" s="85">
        <v>1061.05</v>
      </c>
      <c r="G109" s="120"/>
      <c r="H109" s="54">
        <f t="shared" ref="H109" si="163">(IF(D109="SHORT",E109-F109,IF(D109="LONG",F109-E109)))*C109</f>
        <v>-4588.0500000000193</v>
      </c>
      <c r="I109" s="55"/>
      <c r="J109" s="56">
        <f t="shared" ref="J109" si="164">(H109+I109)/C109</f>
        <v>-10.950000000000045</v>
      </c>
      <c r="K109" s="57">
        <f t="shared" ref="K109" si="165">SUM(H109:I109)</f>
        <v>-4588.0500000000193</v>
      </c>
    </row>
    <row r="110" spans="1:11" s="87" customFormat="1" ht="15.75" customHeight="1">
      <c r="A110" s="71">
        <v>43385</v>
      </c>
      <c r="B110" s="58" t="s">
        <v>151</v>
      </c>
      <c r="C110" s="58">
        <v>561</v>
      </c>
      <c r="D110" s="58" t="s">
        <v>4</v>
      </c>
      <c r="E110" s="85">
        <v>801.15</v>
      </c>
      <c r="F110" s="85">
        <v>806</v>
      </c>
      <c r="G110" s="120"/>
      <c r="H110" s="54">
        <f t="shared" ref="H110:H112" si="166">(IF(D110="SHORT",E110-F110,IF(D110="LONG",F110-E110)))*C110</f>
        <v>2720.8500000000126</v>
      </c>
      <c r="I110" s="55"/>
      <c r="J110" s="56">
        <f t="shared" ref="J110:J112" si="167">(H110+I110)/C110</f>
        <v>4.8500000000000227</v>
      </c>
      <c r="K110" s="57">
        <f t="shared" ref="K110:K112" si="168">SUM(H110:I110)</f>
        <v>2720.8500000000126</v>
      </c>
    </row>
    <row r="111" spans="1:11" s="87" customFormat="1" ht="15.75" customHeight="1">
      <c r="A111" s="71">
        <v>43385</v>
      </c>
      <c r="B111" s="58" t="s">
        <v>183</v>
      </c>
      <c r="C111" s="58">
        <v>2250</v>
      </c>
      <c r="D111" s="58" t="s">
        <v>4</v>
      </c>
      <c r="E111" s="85">
        <v>200</v>
      </c>
      <c r="F111" s="85">
        <v>202.5</v>
      </c>
      <c r="G111" s="120"/>
      <c r="H111" s="54">
        <f t="shared" si="166"/>
        <v>5625</v>
      </c>
      <c r="I111" s="55"/>
      <c r="J111" s="56">
        <f t="shared" si="167"/>
        <v>2.5</v>
      </c>
      <c r="K111" s="57">
        <f t="shared" si="168"/>
        <v>5625</v>
      </c>
    </row>
    <row r="112" spans="1:11" s="87" customFormat="1" ht="15.75" customHeight="1">
      <c r="A112" s="71">
        <v>43385</v>
      </c>
      <c r="B112" s="58" t="s">
        <v>221</v>
      </c>
      <c r="C112" s="58">
        <v>2375</v>
      </c>
      <c r="D112" s="58" t="s">
        <v>4</v>
      </c>
      <c r="E112" s="85">
        <v>189.45</v>
      </c>
      <c r="F112" s="85">
        <v>187.5</v>
      </c>
      <c r="G112" s="120"/>
      <c r="H112" s="54">
        <f t="shared" si="166"/>
        <v>-4631.2499999999727</v>
      </c>
      <c r="I112" s="55"/>
      <c r="J112" s="56">
        <f t="shared" si="167"/>
        <v>-1.9499999999999884</v>
      </c>
      <c r="K112" s="57">
        <f t="shared" si="168"/>
        <v>-4631.2499999999727</v>
      </c>
    </row>
    <row r="113" spans="1:11" s="79" customFormat="1" ht="15.75" customHeight="1">
      <c r="A113" s="77">
        <v>43384</v>
      </c>
      <c r="B113" s="78" t="s">
        <v>167</v>
      </c>
      <c r="C113" s="78">
        <v>4772</v>
      </c>
      <c r="D113" s="78" t="s">
        <v>20</v>
      </c>
      <c r="E113" s="76">
        <v>94.3</v>
      </c>
      <c r="F113" s="76">
        <v>93.1</v>
      </c>
      <c r="G113" s="61">
        <v>91.7</v>
      </c>
      <c r="H113" s="62">
        <f t="shared" ref="H113" si="169">(IF(D113="SHORT",E113-F113,IF(D113="LONG",F113-E113)))*C113</f>
        <v>5726.4000000000133</v>
      </c>
      <c r="I113" s="63">
        <f t="shared" ref="I113" si="170">(IF(D113="SHORT",IF(G113="",0,E113-G113),IF(D113="LONG",IF(G113="",0,G113-F113))))*C113</f>
        <v>12407.199999999973</v>
      </c>
      <c r="J113" s="64">
        <f t="shared" ref="J113" si="171">(H113+I113)/C113</f>
        <v>3.7999999999999976</v>
      </c>
      <c r="K113" s="65">
        <f t="shared" ref="K113" si="172">SUM(H113:I113)</f>
        <v>18133.599999999988</v>
      </c>
    </row>
    <row r="114" spans="1:11" s="87" customFormat="1" ht="15.75" customHeight="1">
      <c r="A114" s="71">
        <v>43383</v>
      </c>
      <c r="B114" s="58" t="s">
        <v>186</v>
      </c>
      <c r="C114" s="58">
        <v>1118</v>
      </c>
      <c r="D114" s="58" t="s">
        <v>4</v>
      </c>
      <c r="E114" s="85">
        <v>402.35</v>
      </c>
      <c r="F114" s="85">
        <v>398.2</v>
      </c>
      <c r="G114" s="120"/>
      <c r="H114" s="54">
        <f t="shared" ref="H114:H116" si="173">(IF(D114="SHORT",E114-F114,IF(D114="LONG",F114-E114)))*C114</f>
        <v>-4639.700000000038</v>
      </c>
      <c r="I114" s="55"/>
      <c r="J114" s="56">
        <f t="shared" ref="J114:J116" si="174">(H114+I114)/C114</f>
        <v>-4.1500000000000341</v>
      </c>
      <c r="K114" s="57">
        <f t="shared" ref="K114:K116" si="175">SUM(H114:I114)</f>
        <v>-4639.700000000038</v>
      </c>
    </row>
    <row r="115" spans="1:11" s="87" customFormat="1" ht="15.75" customHeight="1">
      <c r="A115" s="71">
        <v>43383</v>
      </c>
      <c r="B115" s="58" t="s">
        <v>119</v>
      </c>
      <c r="C115" s="58">
        <v>1633</v>
      </c>
      <c r="D115" s="58" t="s">
        <v>4</v>
      </c>
      <c r="E115" s="85">
        <v>275.55</v>
      </c>
      <c r="F115" s="85">
        <v>272.7</v>
      </c>
      <c r="G115" s="120"/>
      <c r="H115" s="54">
        <f t="shared" si="173"/>
        <v>-4654.0500000000375</v>
      </c>
      <c r="I115" s="55"/>
      <c r="J115" s="56">
        <f t="shared" si="174"/>
        <v>-2.8500000000000227</v>
      </c>
      <c r="K115" s="57">
        <f t="shared" si="175"/>
        <v>-4654.0500000000375</v>
      </c>
    </row>
    <row r="116" spans="1:11" s="87" customFormat="1" ht="15.75" customHeight="1">
      <c r="A116" s="71">
        <v>43383</v>
      </c>
      <c r="B116" s="58" t="s">
        <v>147</v>
      </c>
      <c r="C116" s="58">
        <v>4314</v>
      </c>
      <c r="D116" s="58" t="s">
        <v>4</v>
      </c>
      <c r="E116" s="85">
        <v>104.3</v>
      </c>
      <c r="F116" s="85">
        <v>105.6</v>
      </c>
      <c r="G116" s="120"/>
      <c r="H116" s="54">
        <f t="shared" si="173"/>
        <v>5608.199999999988</v>
      </c>
      <c r="I116" s="55"/>
      <c r="J116" s="56">
        <f t="shared" si="174"/>
        <v>1.2999999999999972</v>
      </c>
      <c r="K116" s="57">
        <f t="shared" si="175"/>
        <v>5608.199999999988</v>
      </c>
    </row>
    <row r="117" spans="1:11" s="79" customFormat="1" ht="15.75" customHeight="1">
      <c r="A117" s="77">
        <v>43382</v>
      </c>
      <c r="B117" s="78" t="s">
        <v>147</v>
      </c>
      <c r="C117" s="78">
        <v>4435</v>
      </c>
      <c r="D117" s="78" t="s">
        <v>4</v>
      </c>
      <c r="E117" s="76">
        <v>101.45</v>
      </c>
      <c r="F117" s="76">
        <v>102.75</v>
      </c>
      <c r="G117" s="61">
        <v>104.25</v>
      </c>
      <c r="H117" s="62">
        <f t="shared" ref="H117" si="176">(IF(D117="SHORT",E117-F117,IF(D117="LONG",F117-E117)))*C117</f>
        <v>5765.4999999999873</v>
      </c>
      <c r="I117" s="63">
        <f t="shared" ref="I117" si="177">(IF(D117="SHORT",IF(G117="",0,E117-G117),IF(D117="LONG",IF(G117="",0,G117-F117))))*C117</f>
        <v>6652.5</v>
      </c>
      <c r="J117" s="64">
        <f t="shared" ref="J117" si="178">(H117+I117)/C117</f>
        <v>2.7999999999999972</v>
      </c>
      <c r="K117" s="65">
        <f t="shared" ref="K117" si="179">SUM(H117:I117)</f>
        <v>12417.999999999987</v>
      </c>
    </row>
    <row r="118" spans="1:11" s="87" customFormat="1" ht="15.75" customHeight="1">
      <c r="A118" s="71">
        <v>43382</v>
      </c>
      <c r="B118" s="58" t="s">
        <v>164</v>
      </c>
      <c r="C118" s="58">
        <v>1972</v>
      </c>
      <c r="D118" s="58" t="s">
        <v>20</v>
      </c>
      <c r="E118" s="85">
        <v>228.15</v>
      </c>
      <c r="F118" s="85">
        <v>225.3</v>
      </c>
      <c r="G118" s="120"/>
      <c r="H118" s="54">
        <f t="shared" ref="H118" si="180">(IF(D118="SHORT",E118-F118,IF(D118="LONG",F118-E118)))*C118</f>
        <v>5620.1999999999889</v>
      </c>
      <c r="I118" s="55"/>
      <c r="J118" s="56">
        <f t="shared" ref="J118" si="181">(H118+I118)/C118</f>
        <v>2.8499999999999943</v>
      </c>
      <c r="K118" s="57">
        <f t="shared" ref="K118" si="182">SUM(H118:I118)</f>
        <v>5620.1999999999889</v>
      </c>
    </row>
    <row r="119" spans="1:11" s="79" customFormat="1" ht="15.75" customHeight="1">
      <c r="A119" s="77">
        <v>43381</v>
      </c>
      <c r="B119" s="78" t="s">
        <v>233</v>
      </c>
      <c r="C119" s="78">
        <v>4012</v>
      </c>
      <c r="D119" s="78" t="s">
        <v>20</v>
      </c>
      <c r="E119" s="76">
        <v>112.15</v>
      </c>
      <c r="F119" s="76">
        <v>110.7</v>
      </c>
      <c r="G119" s="61">
        <v>109.05</v>
      </c>
      <c r="H119" s="62">
        <f t="shared" ref="H119" si="183">(IF(D119="SHORT",E119-F119,IF(D119="LONG",F119-E119)))*C119</f>
        <v>5817.4000000000115</v>
      </c>
      <c r="I119" s="63">
        <f t="shared" ref="I119" si="184">(IF(D119="SHORT",IF(G119="",0,E119-G119),IF(D119="LONG",IF(G119="",0,G119-F119))))*C119</f>
        <v>12437.200000000033</v>
      </c>
      <c r="J119" s="64">
        <f t="shared" ref="J119" si="185">(H119+I119)/C119</f>
        <v>4.5500000000000114</v>
      </c>
      <c r="K119" s="65">
        <f t="shared" ref="K119" si="186">SUM(H119:I119)</f>
        <v>18254.600000000046</v>
      </c>
    </row>
    <row r="120" spans="1:11" s="79" customFormat="1" ht="15.75" customHeight="1">
      <c r="A120" s="77">
        <v>43378</v>
      </c>
      <c r="B120" s="78" t="s">
        <v>138</v>
      </c>
      <c r="C120" s="78">
        <v>722</v>
      </c>
      <c r="D120" s="78" t="s">
        <v>20</v>
      </c>
      <c r="E120" s="76">
        <v>622.54999999999995</v>
      </c>
      <c r="F120" s="76">
        <v>614.75</v>
      </c>
      <c r="G120" s="61">
        <v>605.5</v>
      </c>
      <c r="H120" s="62">
        <f t="shared" ref="H120:H121" si="187">(IF(D120="SHORT",E120-F120,IF(D120="LONG",F120-E120)))*C120</f>
        <v>5631.5999999999676</v>
      </c>
      <c r="I120" s="63">
        <f t="shared" ref="I120:I121" si="188">(IF(D120="SHORT",IF(G120="",0,E120-G120),IF(D120="LONG",IF(G120="",0,G120-F120))))*C120</f>
        <v>12310.099999999968</v>
      </c>
      <c r="J120" s="64">
        <f t="shared" ref="J120:J121" si="189">(H120+I120)/C120</f>
        <v>24.849999999999909</v>
      </c>
      <c r="K120" s="65">
        <f t="shared" ref="K120:K121" si="190">SUM(H120:I120)</f>
        <v>17941.699999999935</v>
      </c>
    </row>
    <row r="121" spans="1:11" s="79" customFormat="1" ht="15.75" customHeight="1">
      <c r="A121" s="77">
        <v>43378</v>
      </c>
      <c r="B121" s="78" t="s">
        <v>232</v>
      </c>
      <c r="C121" s="78">
        <v>3604</v>
      </c>
      <c r="D121" s="78" t="s">
        <v>20</v>
      </c>
      <c r="E121" s="76">
        <v>124.85</v>
      </c>
      <c r="F121" s="76">
        <v>123.25</v>
      </c>
      <c r="G121" s="61">
        <v>121.4</v>
      </c>
      <c r="H121" s="62">
        <f t="shared" si="187"/>
        <v>5766.3999999999796</v>
      </c>
      <c r="I121" s="63">
        <f t="shared" si="188"/>
        <v>12433.799999999959</v>
      </c>
      <c r="J121" s="64">
        <f t="shared" si="189"/>
        <v>5.0499999999999829</v>
      </c>
      <c r="K121" s="65">
        <f t="shared" si="190"/>
        <v>18200.199999999939</v>
      </c>
    </row>
    <row r="122" spans="1:11" s="87" customFormat="1" ht="15.75" customHeight="1">
      <c r="A122" s="71">
        <v>43377</v>
      </c>
      <c r="B122" s="58" t="s">
        <v>179</v>
      </c>
      <c r="C122" s="58">
        <v>1542</v>
      </c>
      <c r="D122" s="58" t="s">
        <v>20</v>
      </c>
      <c r="E122" s="85">
        <v>291.75</v>
      </c>
      <c r="F122" s="85">
        <v>288.10000000000002</v>
      </c>
      <c r="G122" s="119"/>
      <c r="H122" s="54">
        <f t="shared" ref="H122:H123" si="191">(IF(D122="SHORT",E122-F122,IF(D122="LONG",F122-E122)))*C122</f>
        <v>5628.2999999999647</v>
      </c>
      <c r="I122" s="55"/>
      <c r="J122" s="56">
        <f t="shared" ref="J122:J123" si="192">(H122+I122)/C122</f>
        <v>3.6499999999999773</v>
      </c>
      <c r="K122" s="57">
        <f t="shared" ref="K122:K123" si="193">SUM(H122:I122)</f>
        <v>5628.2999999999647</v>
      </c>
    </row>
    <row r="123" spans="1:11" s="79" customFormat="1" ht="15.75" customHeight="1">
      <c r="A123" s="77">
        <v>43377</v>
      </c>
      <c r="B123" s="78" t="s">
        <v>139</v>
      </c>
      <c r="C123" s="78">
        <v>6446</v>
      </c>
      <c r="D123" s="78" t="s">
        <v>20</v>
      </c>
      <c r="E123" s="76">
        <v>69.8</v>
      </c>
      <c r="F123" s="76">
        <v>68.900000000000006</v>
      </c>
      <c r="G123" s="61">
        <v>67.849999999999994</v>
      </c>
      <c r="H123" s="62">
        <f t="shared" si="191"/>
        <v>5801.3999999999451</v>
      </c>
      <c r="I123" s="63">
        <f t="shared" ref="I123" si="194">(IF(D123="SHORT",IF(G123="",0,E123-G123),IF(D123="LONG",IF(G123="",0,G123-F123))))*C123</f>
        <v>12569.700000000019</v>
      </c>
      <c r="J123" s="64">
        <f t="shared" si="192"/>
        <v>2.8499999999999943</v>
      </c>
      <c r="K123" s="65">
        <f t="shared" si="193"/>
        <v>18371.099999999962</v>
      </c>
    </row>
    <row r="124" spans="1:11" s="87" customFormat="1" ht="15.75" customHeight="1">
      <c r="A124" s="71">
        <v>43376</v>
      </c>
      <c r="B124" s="58" t="s">
        <v>186</v>
      </c>
      <c r="C124" s="58">
        <v>1041</v>
      </c>
      <c r="D124" s="58" t="s">
        <v>20</v>
      </c>
      <c r="E124" s="85">
        <v>432.15</v>
      </c>
      <c r="F124" s="85">
        <v>431.05</v>
      </c>
      <c r="G124" s="118"/>
      <c r="H124" s="54">
        <f t="shared" ref="H124:H125" si="195">(IF(D124="SHORT",E124-F124,IF(D124="LONG",F124-E124)))*C124</f>
        <v>1145.0999999999644</v>
      </c>
      <c r="I124" s="55"/>
      <c r="J124" s="56">
        <f t="shared" ref="J124:J125" si="196">(H124+I124)/C124</f>
        <v>1.0999999999999659</v>
      </c>
      <c r="K124" s="57">
        <f t="shared" ref="K124:K125" si="197">SUM(H124:I124)</f>
        <v>1145.0999999999644</v>
      </c>
    </row>
    <row r="125" spans="1:11" s="79" customFormat="1" ht="15.75" customHeight="1">
      <c r="A125" s="77">
        <v>43376</v>
      </c>
      <c r="B125" s="78" t="s">
        <v>99</v>
      </c>
      <c r="C125" s="78">
        <v>1159</v>
      </c>
      <c r="D125" s="78" t="s">
        <v>20</v>
      </c>
      <c r="E125" s="76">
        <v>388.25</v>
      </c>
      <c r="F125" s="76">
        <v>383.35</v>
      </c>
      <c r="G125" s="61">
        <v>377.6</v>
      </c>
      <c r="H125" s="62">
        <f t="shared" si="195"/>
        <v>5679.099999999974</v>
      </c>
      <c r="I125" s="63">
        <f t="shared" ref="I125" si="198">(IF(D125="SHORT",IF(G125="",0,E125-G125),IF(D125="LONG",IF(G125="",0,G125-F125))))*C125</f>
        <v>12343.349999999973</v>
      </c>
      <c r="J125" s="64">
        <f t="shared" si="196"/>
        <v>15.549999999999953</v>
      </c>
      <c r="K125" s="65">
        <f t="shared" si="197"/>
        <v>18022.449999999946</v>
      </c>
    </row>
    <row r="126" spans="1:11" s="79" customFormat="1" ht="15.75" customHeight="1">
      <c r="A126" s="77">
        <v>43374</v>
      </c>
      <c r="B126" s="78" t="s">
        <v>129</v>
      </c>
      <c r="C126" s="78">
        <v>1799</v>
      </c>
      <c r="D126" s="78" t="s">
        <v>20</v>
      </c>
      <c r="E126" s="76">
        <v>250.1</v>
      </c>
      <c r="F126" s="76">
        <v>247</v>
      </c>
      <c r="G126" s="61">
        <v>243.25</v>
      </c>
      <c r="H126" s="62">
        <f t="shared" ref="H126" si="199">(IF(D126="SHORT",E126-F126,IF(D126="LONG",F126-E126)))*C126</f>
        <v>5576.8999999999896</v>
      </c>
      <c r="I126" s="63">
        <f t="shared" ref="I126" si="200">(IF(D126="SHORT",IF(G126="",0,E126-G126),IF(D126="LONG",IF(G126="",0,G126-F126))))*C126</f>
        <v>12323.149999999991</v>
      </c>
      <c r="J126" s="64">
        <f t="shared" ref="J126" si="201">(H126+I126)/C126</f>
        <v>9.9499999999999886</v>
      </c>
      <c r="K126" s="65">
        <f t="shared" ref="K126" si="202">SUM(H126:I126)</f>
        <v>17900.049999999981</v>
      </c>
    </row>
    <row r="127" spans="1:11" ht="15" customHeight="1">
      <c r="A127" s="117"/>
      <c r="B127" s="114"/>
      <c r="C127" s="114"/>
      <c r="D127" s="114"/>
      <c r="E127" s="114"/>
      <c r="F127" s="114"/>
      <c r="G127" s="114"/>
      <c r="H127" s="115"/>
      <c r="I127" s="116"/>
      <c r="J127" s="114"/>
      <c r="K127" s="114"/>
    </row>
    <row r="128" spans="1:11" s="87" customFormat="1" ht="15.75" customHeight="1">
      <c r="A128" s="71">
        <v>43371</v>
      </c>
      <c r="B128" s="58" t="s">
        <v>227</v>
      </c>
      <c r="C128" s="58">
        <v>518</v>
      </c>
      <c r="D128" s="58" t="s">
        <v>4</v>
      </c>
      <c r="E128" s="85">
        <v>868.65</v>
      </c>
      <c r="F128" s="85">
        <v>859.75</v>
      </c>
      <c r="G128" s="112"/>
      <c r="H128" s="54">
        <f t="shared" ref="H128:H129" si="203">(IF(D128="SHORT",E128-F128,IF(D128="LONG",F128-E128)))*C128</f>
        <v>-4610.199999999988</v>
      </c>
      <c r="I128" s="55"/>
      <c r="J128" s="56">
        <f t="shared" ref="J128:J129" si="204">(H128+I128)/C128</f>
        <v>-8.8999999999999773</v>
      </c>
      <c r="K128" s="57">
        <f t="shared" ref="K128:K129" si="205">SUM(H128:I128)</f>
        <v>-4610.199999999988</v>
      </c>
    </row>
    <row r="129" spans="1:11" s="87" customFormat="1" ht="15.75" customHeight="1">
      <c r="A129" s="71">
        <v>43371</v>
      </c>
      <c r="B129" s="58" t="s">
        <v>172</v>
      </c>
      <c r="C129" s="58">
        <v>429</v>
      </c>
      <c r="D129" s="58" t="s">
        <v>4</v>
      </c>
      <c r="E129" s="85">
        <v>1048</v>
      </c>
      <c r="F129" s="85">
        <v>1037.3</v>
      </c>
      <c r="G129" s="112"/>
      <c r="H129" s="54">
        <f t="shared" si="203"/>
        <v>-4590.3000000000193</v>
      </c>
      <c r="I129" s="55"/>
      <c r="J129" s="56">
        <f t="shared" si="204"/>
        <v>-10.700000000000045</v>
      </c>
      <c r="K129" s="57">
        <f t="shared" si="205"/>
        <v>-4590.3000000000193</v>
      </c>
    </row>
    <row r="130" spans="1:11" s="79" customFormat="1" ht="15.75" customHeight="1">
      <c r="A130" s="77">
        <v>43370</v>
      </c>
      <c r="B130" s="78" t="s">
        <v>99</v>
      </c>
      <c r="C130" s="78">
        <v>1028</v>
      </c>
      <c r="D130" s="78" t="s">
        <v>20</v>
      </c>
      <c r="E130" s="76">
        <v>437.5</v>
      </c>
      <c r="F130" s="76">
        <v>432</v>
      </c>
      <c r="G130" s="61">
        <v>425.55</v>
      </c>
      <c r="H130" s="62">
        <f t="shared" ref="H130:H131" si="206">(IF(D130="SHORT",E130-F130,IF(D130="LONG",F130-E130)))*C130</f>
        <v>5654</v>
      </c>
      <c r="I130" s="63">
        <f t="shared" ref="I130" si="207">(IF(D130="SHORT",IF(G130="",0,E130-G130),IF(D130="LONG",IF(G130="",0,G130-F130))))*C130</f>
        <v>12284.599999999988</v>
      </c>
      <c r="J130" s="64">
        <f t="shared" ref="J130:J131" si="208">(H130+I130)/C130</f>
        <v>17.449999999999989</v>
      </c>
      <c r="K130" s="65">
        <f t="shared" ref="K130:K131" si="209">SUM(H130:I130)</f>
        <v>17938.599999999988</v>
      </c>
    </row>
    <row r="131" spans="1:11" s="87" customFormat="1" ht="15.75" customHeight="1">
      <c r="A131" s="71">
        <v>43370</v>
      </c>
      <c r="B131" s="58" t="s">
        <v>224</v>
      </c>
      <c r="C131" s="58">
        <v>693</v>
      </c>
      <c r="D131" s="58" t="s">
        <v>20</v>
      </c>
      <c r="E131" s="85">
        <v>648.6</v>
      </c>
      <c r="F131" s="85">
        <v>640.5</v>
      </c>
      <c r="G131" s="112"/>
      <c r="H131" s="54">
        <f t="shared" si="206"/>
        <v>5613.3000000000156</v>
      </c>
      <c r="I131" s="55"/>
      <c r="J131" s="56">
        <f t="shared" si="208"/>
        <v>8.1000000000000227</v>
      </c>
      <c r="K131" s="57">
        <f t="shared" si="209"/>
        <v>5613.3000000000156</v>
      </c>
    </row>
    <row r="132" spans="1:11" s="87" customFormat="1" ht="15.75" customHeight="1">
      <c r="A132" s="71">
        <v>43369</v>
      </c>
      <c r="B132" s="58" t="s">
        <v>226</v>
      </c>
      <c r="C132" s="58">
        <v>700</v>
      </c>
      <c r="D132" s="58" t="s">
        <v>20</v>
      </c>
      <c r="E132" s="85">
        <v>642.20000000000005</v>
      </c>
      <c r="F132" s="85">
        <v>634.20000000000005</v>
      </c>
      <c r="G132" s="111"/>
      <c r="H132" s="54">
        <f t="shared" ref="H132:H133" si="210">(IF(D132="SHORT",E132-F132,IF(D132="LONG",F132-E132)))*C132</f>
        <v>5600</v>
      </c>
      <c r="I132" s="55"/>
      <c r="J132" s="56">
        <f t="shared" ref="J132:J133" si="211">(H132+I132)/C132</f>
        <v>8</v>
      </c>
      <c r="K132" s="57">
        <f t="shared" ref="K132:K133" si="212">SUM(H132:I132)</f>
        <v>5600</v>
      </c>
    </row>
    <row r="133" spans="1:11" s="87" customFormat="1" ht="15.75" customHeight="1">
      <c r="A133" s="71">
        <v>43369</v>
      </c>
      <c r="B133" s="58" t="s">
        <v>225</v>
      </c>
      <c r="C133" s="58">
        <v>1330</v>
      </c>
      <c r="D133" s="58" t="s">
        <v>4</v>
      </c>
      <c r="E133" s="85">
        <v>338.3</v>
      </c>
      <c r="F133" s="85">
        <v>340</v>
      </c>
      <c r="G133" s="111"/>
      <c r="H133" s="54">
        <f t="shared" si="210"/>
        <v>2260.999999999985</v>
      </c>
      <c r="I133" s="55"/>
      <c r="J133" s="56">
        <f t="shared" si="211"/>
        <v>1.6999999999999886</v>
      </c>
      <c r="K133" s="57">
        <f t="shared" si="212"/>
        <v>2260.999999999985</v>
      </c>
    </row>
    <row r="134" spans="1:11" s="87" customFormat="1" ht="15.75" customHeight="1">
      <c r="A134" s="71">
        <v>43368</v>
      </c>
      <c r="B134" s="58" t="s">
        <v>224</v>
      </c>
      <c r="C134" s="58">
        <v>710</v>
      </c>
      <c r="D134" s="58" t="s">
        <v>4</v>
      </c>
      <c r="E134" s="85">
        <v>633.70000000000005</v>
      </c>
      <c r="F134" s="85">
        <v>641.6</v>
      </c>
      <c r="G134" s="111"/>
      <c r="H134" s="54">
        <f t="shared" ref="H134:H143" si="213">(IF(D134="SHORT",E134-F134,IF(D134="LONG",F134-E134)))*C134</f>
        <v>5608.9999999999836</v>
      </c>
      <c r="I134" s="55"/>
      <c r="J134" s="56">
        <f t="shared" ref="J134:J143" si="214">(H134+I134)/C134</f>
        <v>7.8999999999999773</v>
      </c>
      <c r="K134" s="57">
        <f t="shared" ref="K134:K143" si="215">SUM(H134:I134)</f>
        <v>5608.9999999999836</v>
      </c>
    </row>
    <row r="135" spans="1:11" s="87" customFormat="1" ht="15.75" customHeight="1">
      <c r="A135" s="71">
        <v>43367</v>
      </c>
      <c r="B135" s="58" t="s">
        <v>120</v>
      </c>
      <c r="C135" s="58">
        <v>1827</v>
      </c>
      <c r="D135" s="58" t="s">
        <v>20</v>
      </c>
      <c r="E135" s="85">
        <v>246.25</v>
      </c>
      <c r="F135" s="85">
        <v>243.15</v>
      </c>
      <c r="G135" s="111"/>
      <c r="H135" s="54">
        <f t="shared" si="213"/>
        <v>5663.6999999999898</v>
      </c>
      <c r="I135" s="55"/>
      <c r="J135" s="56">
        <f t="shared" si="214"/>
        <v>3.0999999999999943</v>
      </c>
      <c r="K135" s="57">
        <f t="shared" si="215"/>
        <v>5663.6999999999898</v>
      </c>
    </row>
    <row r="136" spans="1:11" s="87" customFormat="1" ht="15.75" customHeight="1">
      <c r="A136" s="71">
        <v>43367</v>
      </c>
      <c r="B136" s="58" t="s">
        <v>153</v>
      </c>
      <c r="C136" s="58">
        <v>438</v>
      </c>
      <c r="D136" s="58" t="s">
        <v>20</v>
      </c>
      <c r="E136" s="85">
        <v>1025.75</v>
      </c>
      <c r="F136" s="85">
        <v>1018</v>
      </c>
      <c r="G136" s="111"/>
      <c r="H136" s="54">
        <f t="shared" si="213"/>
        <v>3394.5</v>
      </c>
      <c r="I136" s="55"/>
      <c r="J136" s="56">
        <f t="shared" si="214"/>
        <v>7.75</v>
      </c>
      <c r="K136" s="57">
        <f t="shared" si="215"/>
        <v>3394.5</v>
      </c>
    </row>
    <row r="137" spans="1:11" s="79" customFormat="1" ht="15.75" customHeight="1">
      <c r="A137" s="77">
        <v>43364</v>
      </c>
      <c r="B137" s="78" t="s">
        <v>154</v>
      </c>
      <c r="C137" s="78">
        <v>708</v>
      </c>
      <c r="D137" s="78" t="s">
        <v>20</v>
      </c>
      <c r="E137" s="76">
        <v>635.15</v>
      </c>
      <c r="F137" s="76">
        <v>627.25</v>
      </c>
      <c r="G137" s="61">
        <v>617.79999999999995</v>
      </c>
      <c r="H137" s="62">
        <f t="shared" si="213"/>
        <v>5593.1999999999844</v>
      </c>
      <c r="I137" s="63">
        <f t="shared" ref="I137" si="216">(IF(D137="SHORT",IF(G137="",0,E137-G137),IF(D137="LONG",IF(G137="",0,G137-F137))))*C137</f>
        <v>12283.800000000016</v>
      </c>
      <c r="J137" s="64">
        <f t="shared" si="214"/>
        <v>25.25</v>
      </c>
      <c r="K137" s="65">
        <f t="shared" si="215"/>
        <v>17877</v>
      </c>
    </row>
    <row r="138" spans="1:11" s="87" customFormat="1">
      <c r="A138" s="71">
        <v>43362</v>
      </c>
      <c r="B138" s="58" t="s">
        <v>228</v>
      </c>
      <c r="C138" s="58">
        <v>418</v>
      </c>
      <c r="D138" s="58" t="s">
        <v>4</v>
      </c>
      <c r="E138" s="85">
        <v>1075</v>
      </c>
      <c r="F138" s="85">
        <v>1082</v>
      </c>
      <c r="G138" s="113"/>
      <c r="H138" s="54">
        <f t="shared" ref="H138:H142" si="217">(IF(D138="SHORT",E138-F138,IF(D138="LONG",F138-E138)))*C138</f>
        <v>2926</v>
      </c>
      <c r="I138" s="55"/>
      <c r="J138" s="56">
        <f t="shared" ref="J138:J142" si="218">(H138+I138)/C138</f>
        <v>7</v>
      </c>
      <c r="K138" s="57">
        <f t="shared" ref="K138:K142" si="219">SUM(H138:I138)</f>
        <v>2926</v>
      </c>
    </row>
    <row r="139" spans="1:11" s="87" customFormat="1">
      <c r="A139" s="71">
        <v>43360</v>
      </c>
      <c r="B139" s="58" t="s">
        <v>3</v>
      </c>
      <c r="C139" s="58">
        <v>579</v>
      </c>
      <c r="D139" s="58" t="s">
        <v>4</v>
      </c>
      <c r="E139" s="85">
        <v>777</v>
      </c>
      <c r="F139" s="85">
        <v>782</v>
      </c>
      <c r="G139" s="113"/>
      <c r="H139" s="54">
        <f t="shared" si="217"/>
        <v>2895</v>
      </c>
      <c r="I139" s="55"/>
      <c r="J139" s="56">
        <f t="shared" si="218"/>
        <v>5</v>
      </c>
      <c r="K139" s="57">
        <f t="shared" si="219"/>
        <v>2895</v>
      </c>
    </row>
    <row r="140" spans="1:11" s="87" customFormat="1">
      <c r="A140" s="71">
        <v>43357</v>
      </c>
      <c r="B140" s="58" t="s">
        <v>171</v>
      </c>
      <c r="C140" s="58">
        <v>371</v>
      </c>
      <c r="D140" s="58" t="s">
        <v>4</v>
      </c>
      <c r="E140" s="85">
        <v>1210</v>
      </c>
      <c r="F140" s="85">
        <v>1195</v>
      </c>
      <c r="G140" s="113"/>
      <c r="H140" s="54">
        <f t="shared" si="217"/>
        <v>-5565</v>
      </c>
      <c r="I140" s="55"/>
      <c r="J140" s="56">
        <f t="shared" si="218"/>
        <v>-15</v>
      </c>
      <c r="K140" s="57">
        <f t="shared" si="219"/>
        <v>-5565</v>
      </c>
    </row>
    <row r="141" spans="1:11" s="87" customFormat="1">
      <c r="A141" s="71">
        <v>43357</v>
      </c>
      <c r="B141" s="58" t="s">
        <v>45</v>
      </c>
      <c r="C141" s="58">
        <v>348</v>
      </c>
      <c r="D141" s="58" t="s">
        <v>4</v>
      </c>
      <c r="E141" s="85">
        <v>1291</v>
      </c>
      <c r="F141" s="85">
        <v>1298</v>
      </c>
      <c r="G141" s="113"/>
      <c r="H141" s="54">
        <f t="shared" si="217"/>
        <v>2436</v>
      </c>
      <c r="I141" s="55"/>
      <c r="J141" s="56">
        <f t="shared" si="218"/>
        <v>7</v>
      </c>
      <c r="K141" s="57">
        <f t="shared" si="219"/>
        <v>2436</v>
      </c>
    </row>
    <row r="142" spans="1:11" s="87" customFormat="1">
      <c r="A142" s="71">
        <v>43355</v>
      </c>
      <c r="B142" s="58" t="s">
        <v>44</v>
      </c>
      <c r="C142" s="58">
        <v>483</v>
      </c>
      <c r="D142" s="58" t="s">
        <v>4</v>
      </c>
      <c r="E142" s="85">
        <v>930</v>
      </c>
      <c r="F142" s="85">
        <v>940</v>
      </c>
      <c r="G142" s="113"/>
      <c r="H142" s="54">
        <f t="shared" si="217"/>
        <v>4830</v>
      </c>
      <c r="I142" s="55"/>
      <c r="J142" s="56">
        <f t="shared" si="218"/>
        <v>10</v>
      </c>
      <c r="K142" s="57">
        <f t="shared" si="219"/>
        <v>4830</v>
      </c>
    </row>
    <row r="143" spans="1:11" s="87" customFormat="1" ht="15.75" customHeight="1">
      <c r="A143" s="71">
        <v>43354</v>
      </c>
      <c r="B143" s="58" t="s">
        <v>193</v>
      </c>
      <c r="C143" s="58">
        <v>1656</v>
      </c>
      <c r="D143" s="58" t="s">
        <v>4</v>
      </c>
      <c r="E143" s="85">
        <v>271.60000000000002</v>
      </c>
      <c r="F143" s="85">
        <v>268.8</v>
      </c>
      <c r="G143" s="111"/>
      <c r="H143" s="54">
        <f t="shared" si="213"/>
        <v>-4636.8000000000193</v>
      </c>
      <c r="I143" s="55"/>
      <c r="J143" s="56">
        <f t="shared" si="214"/>
        <v>-2.8000000000000118</v>
      </c>
      <c r="K143" s="57">
        <f t="shared" si="215"/>
        <v>-4636.8000000000193</v>
      </c>
    </row>
    <row r="144" spans="1:11" s="87" customFormat="1">
      <c r="A144" s="71">
        <v>43353</v>
      </c>
      <c r="B144" s="58" t="s">
        <v>230</v>
      </c>
      <c r="C144" s="58">
        <v>628</v>
      </c>
      <c r="D144" s="58" t="s">
        <v>20</v>
      </c>
      <c r="E144" s="85">
        <v>715.7</v>
      </c>
      <c r="F144" s="85">
        <v>706.75</v>
      </c>
      <c r="G144" s="110"/>
      <c r="H144" s="54">
        <f t="shared" ref="H144" si="220">(IF(D144="SHORT",E144-F144,IF(D144="LONG",F144-E144)))*C144</f>
        <v>5620.6000000000286</v>
      </c>
      <c r="I144" s="55"/>
      <c r="J144" s="56">
        <f t="shared" ref="J144" si="221">(H144+I144)/C144</f>
        <v>8.9500000000000455</v>
      </c>
      <c r="K144" s="57">
        <f t="shared" ref="K144" si="222">SUM(H144:I144)</f>
        <v>5620.6000000000286</v>
      </c>
    </row>
    <row r="145" spans="1:11" s="87" customFormat="1">
      <c r="A145" s="71">
        <v>43350</v>
      </c>
      <c r="B145" s="58" t="s">
        <v>229</v>
      </c>
      <c r="C145" s="58">
        <v>1012</v>
      </c>
      <c r="D145" s="58" t="s">
        <v>4</v>
      </c>
      <c r="E145" s="85">
        <v>444.35</v>
      </c>
      <c r="F145" s="85">
        <v>450</v>
      </c>
      <c r="G145" s="110"/>
      <c r="H145" s="54">
        <f t="shared" ref="H145" si="223">(IF(D145="SHORT",E145-F145,IF(D145="LONG",F145-E145)))*C145</f>
        <v>5717.7999999999774</v>
      </c>
      <c r="I145" s="55"/>
      <c r="J145" s="56">
        <f t="shared" ref="J145" si="224">(H145+I145)/C145</f>
        <v>5.6499999999999782</v>
      </c>
      <c r="K145" s="57">
        <f t="shared" ref="K145" si="225">SUM(H145:I145)</f>
        <v>5717.7999999999774</v>
      </c>
    </row>
    <row r="146" spans="1:11" s="87" customFormat="1">
      <c r="A146" s="71">
        <v>43350</v>
      </c>
      <c r="B146" s="58" t="s">
        <v>172</v>
      </c>
      <c r="C146" s="58">
        <v>393</v>
      </c>
      <c r="D146" s="58" t="s">
        <v>4</v>
      </c>
      <c r="E146" s="85">
        <v>1143.3499999999999</v>
      </c>
      <c r="F146" s="85">
        <v>1149.2</v>
      </c>
      <c r="G146" s="110"/>
      <c r="H146" s="54">
        <f t="shared" ref="H146" si="226">(IF(D146="SHORT",E146-F146,IF(D146="LONG",F146-E146)))*C146</f>
        <v>2299.0500000000538</v>
      </c>
      <c r="I146" s="55"/>
      <c r="J146" s="56">
        <f t="shared" ref="J146" si="227">(H146+I146)/C146</f>
        <v>5.8500000000001373</v>
      </c>
      <c r="K146" s="57">
        <f t="shared" ref="K146" si="228">SUM(H146:I146)</f>
        <v>2299.0500000000538</v>
      </c>
    </row>
    <row r="147" spans="1:11" s="79" customFormat="1">
      <c r="A147" s="77">
        <v>43349</v>
      </c>
      <c r="B147" s="78" t="s">
        <v>184</v>
      </c>
      <c r="C147" s="78">
        <v>391</v>
      </c>
      <c r="D147" s="78" t="s">
        <v>4</v>
      </c>
      <c r="E147" s="76">
        <v>1148</v>
      </c>
      <c r="F147" s="76">
        <v>1162.3499999999999</v>
      </c>
      <c r="G147" s="61">
        <v>1179.8</v>
      </c>
      <c r="H147" s="62">
        <f>(IF(D147="SHORT",E147-F147,IF(D147="LONG",F147-E147)))*C147</f>
        <v>5610.849999999964</v>
      </c>
      <c r="I147" s="63">
        <f>(IF(D147="SHORT",IF(G147="",0,E147-G147),IF(D147="LONG",IF(G147="",0,G147-F147))))*C147</f>
        <v>6822.950000000018</v>
      </c>
      <c r="J147" s="64">
        <f>(H147+I147)/C147</f>
        <v>31.799999999999951</v>
      </c>
      <c r="K147" s="65">
        <f>SUM(H147:I147)</f>
        <v>12433.799999999981</v>
      </c>
    </row>
    <row r="148" spans="1:11" s="87" customFormat="1">
      <c r="A148" s="71">
        <v>43349</v>
      </c>
      <c r="B148" s="58" t="s">
        <v>223</v>
      </c>
      <c r="C148" s="58">
        <v>613</v>
      </c>
      <c r="D148" s="58" t="s">
        <v>4</v>
      </c>
      <c r="E148" s="85">
        <v>733.85</v>
      </c>
      <c r="F148" s="85">
        <v>726.35</v>
      </c>
      <c r="G148" s="110"/>
      <c r="H148" s="54">
        <f t="shared" ref="H148" si="229">(IF(D148="SHORT",E148-F148,IF(D148="LONG",F148-E148)))*C148</f>
        <v>-4597.5</v>
      </c>
      <c r="I148" s="55"/>
      <c r="J148" s="56">
        <f t="shared" ref="J148" si="230">(H148+I148)/C148</f>
        <v>-7.5</v>
      </c>
      <c r="K148" s="57">
        <f t="shared" ref="K148" si="231">SUM(H148:I148)</f>
        <v>-4597.5</v>
      </c>
    </row>
    <row r="149" spans="1:11" s="79" customFormat="1">
      <c r="A149" s="77">
        <v>43349</v>
      </c>
      <c r="B149" s="78" t="s">
        <v>184</v>
      </c>
      <c r="C149" s="78">
        <v>391</v>
      </c>
      <c r="D149" s="78" t="s">
        <v>4</v>
      </c>
      <c r="E149" s="76">
        <v>1148</v>
      </c>
      <c r="F149" s="76">
        <v>1162.3499999999999</v>
      </c>
      <c r="G149" s="61">
        <v>1179.8</v>
      </c>
      <c r="H149" s="62">
        <f t="shared" ref="H149" si="232">(IF(D149="SHORT",E149-F149,IF(D149="LONG",F149-E149)))*C149</f>
        <v>5610.849999999964</v>
      </c>
      <c r="I149" s="63">
        <f t="shared" ref="I149" si="233">(IF(D149="SHORT",IF(G149="",0,E149-G149),IF(D149="LONG",IF(G149="",0,G149-F149))))*C149</f>
        <v>6822.950000000018</v>
      </c>
      <c r="J149" s="64">
        <f t="shared" ref="J149" si="234">(H149+I149)/C149</f>
        <v>31.799999999999951</v>
      </c>
      <c r="K149" s="65">
        <f t="shared" ref="K149" si="235">SUM(H149:I149)</f>
        <v>12433.799999999981</v>
      </c>
    </row>
    <row r="150" spans="1:11" s="87" customFormat="1">
      <c r="A150" s="71">
        <v>43348</v>
      </c>
      <c r="B150" s="58" t="s">
        <v>221</v>
      </c>
      <c r="C150" s="58">
        <v>2323</v>
      </c>
      <c r="D150" s="58" t="s">
        <v>20</v>
      </c>
      <c r="E150" s="85">
        <v>193.7</v>
      </c>
      <c r="F150" s="85">
        <v>195.7</v>
      </c>
      <c r="G150" s="105"/>
      <c r="H150" s="54">
        <f t="shared" ref="H150:H151" si="236">(IF(D150="SHORT",E150-F150,IF(D150="LONG",F150-E150)))*C150</f>
        <v>-4646</v>
      </c>
      <c r="I150" s="55"/>
      <c r="J150" s="56">
        <f t="shared" ref="J150:J151" si="237">(H150+I150)/C150</f>
        <v>-2</v>
      </c>
      <c r="K150" s="57">
        <f t="shared" ref="K150:K151" si="238">SUM(H150:I150)</f>
        <v>-4646</v>
      </c>
    </row>
    <row r="151" spans="1:11" s="87" customFormat="1">
      <c r="A151" s="71">
        <v>43348</v>
      </c>
      <c r="B151" s="58" t="s">
        <v>220</v>
      </c>
      <c r="C151" s="58">
        <v>1039</v>
      </c>
      <c r="D151" s="58" t="s">
        <v>4</v>
      </c>
      <c r="E151" s="85">
        <v>432.8</v>
      </c>
      <c r="F151" s="85">
        <v>438.2</v>
      </c>
      <c r="G151" s="105"/>
      <c r="H151" s="54">
        <f t="shared" si="236"/>
        <v>5610.5999999999767</v>
      </c>
      <c r="I151" s="55"/>
      <c r="J151" s="56">
        <f t="shared" si="237"/>
        <v>5.3999999999999773</v>
      </c>
      <c r="K151" s="57">
        <f t="shared" si="238"/>
        <v>5610.5999999999767</v>
      </c>
    </row>
    <row r="152" spans="1:11" s="87" customFormat="1">
      <c r="A152" s="71">
        <v>43347</v>
      </c>
      <c r="B152" s="58" t="s">
        <v>147</v>
      </c>
      <c r="C152" s="58">
        <v>3135</v>
      </c>
      <c r="D152" s="58" t="s">
        <v>20</v>
      </c>
      <c r="E152" s="85">
        <v>143.5</v>
      </c>
      <c r="F152" s="85">
        <v>143.19999999999999</v>
      </c>
      <c r="G152" s="105"/>
      <c r="H152" s="54">
        <f t="shared" ref="H152:H154" si="239">(IF(D152="SHORT",E152-F152,IF(D152="LONG",F152-E152)))*C152</f>
        <v>940.5000000000357</v>
      </c>
      <c r="I152" s="55"/>
      <c r="J152" s="56">
        <f t="shared" ref="J152:J154" si="240">(H152+I152)/C152</f>
        <v>0.30000000000001137</v>
      </c>
      <c r="K152" s="57">
        <f t="shared" ref="K152:K154" si="241">SUM(H152:I152)</f>
        <v>940.5000000000357</v>
      </c>
    </row>
    <row r="153" spans="1:11" s="87" customFormat="1">
      <c r="A153" s="71">
        <v>43347</v>
      </c>
      <c r="B153" s="58" t="s">
        <v>47</v>
      </c>
      <c r="C153" s="58">
        <v>735</v>
      </c>
      <c r="D153" s="58" t="s">
        <v>4</v>
      </c>
      <c r="E153" s="85">
        <v>611.45000000000005</v>
      </c>
      <c r="F153" s="85">
        <v>605.20000000000005</v>
      </c>
      <c r="G153" s="105"/>
      <c r="H153" s="54">
        <f t="shared" si="239"/>
        <v>-4593.75</v>
      </c>
      <c r="I153" s="55"/>
      <c r="J153" s="56">
        <f t="shared" si="240"/>
        <v>-6.25</v>
      </c>
      <c r="K153" s="57">
        <f t="shared" si="241"/>
        <v>-4593.75</v>
      </c>
    </row>
    <row r="154" spans="1:11" s="79" customFormat="1">
      <c r="A154" s="77">
        <v>43347</v>
      </c>
      <c r="B154" s="78" t="s">
        <v>219</v>
      </c>
      <c r="C154" s="78">
        <v>4017</v>
      </c>
      <c r="D154" s="78" t="s">
        <v>20</v>
      </c>
      <c r="E154" s="76">
        <v>112</v>
      </c>
      <c r="F154" s="76">
        <v>110.8</v>
      </c>
      <c r="G154" s="61">
        <v>108.9</v>
      </c>
      <c r="H154" s="62">
        <f t="shared" si="239"/>
        <v>4820.4000000000115</v>
      </c>
      <c r="I154" s="63">
        <f t="shared" ref="I154" si="242">(IF(D154="SHORT",IF(G154="",0,E154-G154),IF(D154="LONG",IF(G154="",0,G154-F154))))*C154</f>
        <v>12452.699999999977</v>
      </c>
      <c r="J154" s="64">
        <f t="shared" si="240"/>
        <v>4.2999999999999972</v>
      </c>
      <c r="K154" s="65">
        <f t="shared" si="241"/>
        <v>17273.099999999988</v>
      </c>
    </row>
    <row r="155" spans="1:11" s="87" customFormat="1">
      <c r="A155" s="71">
        <v>43346</v>
      </c>
      <c r="B155" s="58" t="s">
        <v>218</v>
      </c>
      <c r="C155" s="58">
        <v>5541</v>
      </c>
      <c r="D155" s="58" t="s">
        <v>4</v>
      </c>
      <c r="E155" s="85">
        <v>81.2</v>
      </c>
      <c r="F155" s="85">
        <v>81.650000000000006</v>
      </c>
      <c r="G155" s="105"/>
      <c r="H155" s="54">
        <f t="shared" ref="H155" si="243">(IF(D155="SHORT",E155-F155,IF(D155="LONG",F155-E155)))*C155</f>
        <v>2493.4500000000157</v>
      </c>
      <c r="I155" s="55"/>
      <c r="J155" s="56">
        <f t="shared" ref="J155" si="244">(H155+I155)/C155</f>
        <v>0.45000000000000284</v>
      </c>
      <c r="K155" s="57">
        <f t="shared" ref="K155" si="245">SUM(H155:I155)</f>
        <v>2493.4500000000157</v>
      </c>
    </row>
    <row r="156" spans="1:11" ht="15" customHeight="1">
      <c r="A156" s="109"/>
      <c r="B156" s="106"/>
      <c r="C156" s="106"/>
      <c r="D156" s="106"/>
      <c r="E156" s="106"/>
      <c r="F156" s="106"/>
      <c r="G156" s="106"/>
      <c r="H156" s="107"/>
      <c r="I156" s="108"/>
      <c r="J156" s="106"/>
      <c r="K156" s="106"/>
    </row>
    <row r="157" spans="1:11" s="87" customFormat="1">
      <c r="A157" s="71">
        <v>43343</v>
      </c>
      <c r="B157" s="58" t="s">
        <v>217</v>
      </c>
      <c r="C157" s="58">
        <v>254</v>
      </c>
      <c r="D157" s="58" t="s">
        <v>20</v>
      </c>
      <c r="E157" s="85">
        <v>1769.25</v>
      </c>
      <c r="F157" s="85">
        <v>1777</v>
      </c>
      <c r="G157" s="105"/>
      <c r="H157" s="54">
        <f t="shared" ref="H157:H159" si="246">(IF(D157="SHORT",E157-F157,IF(D157="LONG",F157-E157)))*C157</f>
        <v>-1968.5</v>
      </c>
      <c r="I157" s="55"/>
      <c r="J157" s="56">
        <f t="shared" ref="J157:J159" si="247">(H157+I157)/C157</f>
        <v>-7.75</v>
      </c>
      <c r="K157" s="57">
        <f t="shared" ref="K157:K159" si="248">SUM(H157:I157)</f>
        <v>-1968.5</v>
      </c>
    </row>
    <row r="158" spans="1:11" s="87" customFormat="1">
      <c r="A158" s="71">
        <v>43343</v>
      </c>
      <c r="B158" s="58" t="s">
        <v>154</v>
      </c>
      <c r="C158" s="58">
        <v>742</v>
      </c>
      <c r="D158" s="58" t="s">
        <v>20</v>
      </c>
      <c r="E158" s="85">
        <v>606.25</v>
      </c>
      <c r="F158" s="85">
        <v>599.5</v>
      </c>
      <c r="G158" s="105"/>
      <c r="H158" s="54">
        <f t="shared" si="246"/>
        <v>5008.5</v>
      </c>
      <c r="I158" s="55"/>
      <c r="J158" s="56">
        <f t="shared" si="247"/>
        <v>6.75</v>
      </c>
      <c r="K158" s="57">
        <f t="shared" si="248"/>
        <v>5008.5</v>
      </c>
    </row>
    <row r="159" spans="1:11" s="87" customFormat="1">
      <c r="A159" s="71">
        <v>43343</v>
      </c>
      <c r="B159" s="58" t="s">
        <v>46</v>
      </c>
      <c r="C159" s="58">
        <v>1291</v>
      </c>
      <c r="D159" s="58" t="s">
        <v>4</v>
      </c>
      <c r="E159" s="85">
        <v>348.3</v>
      </c>
      <c r="F159" s="85">
        <v>344.7</v>
      </c>
      <c r="G159" s="105"/>
      <c r="H159" s="54">
        <f t="shared" si="246"/>
        <v>-4647.6000000000295</v>
      </c>
      <c r="I159" s="55"/>
      <c r="J159" s="56">
        <f t="shared" si="247"/>
        <v>-3.6000000000000227</v>
      </c>
      <c r="K159" s="57">
        <f t="shared" si="248"/>
        <v>-4647.6000000000295</v>
      </c>
    </row>
    <row r="160" spans="1:11" s="79" customFormat="1">
      <c r="A160" s="77">
        <v>43342</v>
      </c>
      <c r="B160" s="78" t="s">
        <v>44</v>
      </c>
      <c r="C160" s="78">
        <v>502</v>
      </c>
      <c r="D160" s="78" t="s">
        <v>4</v>
      </c>
      <c r="E160" s="76">
        <v>894.7</v>
      </c>
      <c r="F160" s="76">
        <v>905.85</v>
      </c>
      <c r="G160" s="61">
        <v>919.5</v>
      </c>
      <c r="H160" s="62">
        <f t="shared" ref="H160" si="249">(IF(D160="SHORT",E160-F160,IF(D160="LONG",F160-E160)))*C160</f>
        <v>5597.2999999999884</v>
      </c>
      <c r="I160" s="63">
        <f t="shared" ref="I160" si="250">(IF(D160="SHORT",IF(G160="",0,E160-G160),IF(D160="LONG",IF(G160="",0,G160-F160))))*C160</f>
        <v>6852.2999999999884</v>
      </c>
      <c r="J160" s="64">
        <f t="shared" ref="J160" si="251">(H160+I160)/C160</f>
        <v>24.799999999999955</v>
      </c>
      <c r="K160" s="65">
        <f t="shared" ref="K160" si="252">SUM(H160:I160)</f>
        <v>12449.599999999977</v>
      </c>
    </row>
    <row r="161" spans="1:11" s="79" customFormat="1">
      <c r="A161" s="77">
        <v>43342</v>
      </c>
      <c r="B161" s="78" t="s">
        <v>192</v>
      </c>
      <c r="C161" s="78">
        <v>1970</v>
      </c>
      <c r="D161" s="78" t="s">
        <v>4</v>
      </c>
      <c r="E161" s="76">
        <v>228.4</v>
      </c>
      <c r="F161" s="76">
        <v>231.1</v>
      </c>
      <c r="G161" s="61">
        <v>234.6</v>
      </c>
      <c r="H161" s="62">
        <f t="shared" ref="H161:H162" si="253">(IF(D161="SHORT",E161-F161,IF(D161="LONG",F161-E161)))*C161</f>
        <v>5318.9999999999773</v>
      </c>
      <c r="I161" s="63">
        <f t="shared" ref="I161" si="254">(IF(D161="SHORT",IF(G161="",0,E161-G161),IF(D161="LONG",IF(G161="",0,G161-F161))))*C161</f>
        <v>6895</v>
      </c>
      <c r="J161" s="64">
        <f t="shared" ref="J161:J162" si="255">(H161+I161)/C161</f>
        <v>6.1999999999999886</v>
      </c>
      <c r="K161" s="65">
        <f t="shared" ref="K161:K162" si="256">SUM(H161:I161)</f>
        <v>12213.999999999978</v>
      </c>
    </row>
    <row r="162" spans="1:11" s="87" customFormat="1">
      <c r="A162" s="71">
        <v>43342</v>
      </c>
      <c r="B162" s="58" t="s">
        <v>216</v>
      </c>
      <c r="C162" s="58">
        <v>186</v>
      </c>
      <c r="D162" s="58" t="s">
        <v>4</v>
      </c>
      <c r="E162" s="85">
        <v>2409</v>
      </c>
      <c r="F162" s="85">
        <v>2384.8000000000002</v>
      </c>
      <c r="G162" s="105"/>
      <c r="H162" s="54">
        <f t="shared" si="253"/>
        <v>-4501.1999999999662</v>
      </c>
      <c r="I162" s="55"/>
      <c r="J162" s="56">
        <f t="shared" si="255"/>
        <v>-24.199999999999818</v>
      </c>
      <c r="K162" s="57">
        <f t="shared" si="256"/>
        <v>-4501.1999999999662</v>
      </c>
    </row>
    <row r="163" spans="1:11" s="87" customFormat="1" ht="14.25" customHeight="1">
      <c r="A163" s="71">
        <v>43341</v>
      </c>
      <c r="B163" s="58" t="s">
        <v>198</v>
      </c>
      <c r="C163" s="58">
        <v>2538</v>
      </c>
      <c r="D163" s="58" t="s">
        <v>4</v>
      </c>
      <c r="E163" s="85">
        <v>177.25</v>
      </c>
      <c r="F163" s="85">
        <v>179.45</v>
      </c>
      <c r="G163" s="104"/>
      <c r="H163" s="54">
        <f t="shared" ref="H163" si="257">(IF(D163="SHORT",E163-F163,IF(D163="LONG",F163-E163)))*C163</f>
        <v>5583.5999999999713</v>
      </c>
      <c r="I163" s="55"/>
      <c r="J163" s="56">
        <f t="shared" ref="J163" si="258">(H163+I163)/C163</f>
        <v>2.1999999999999886</v>
      </c>
      <c r="K163" s="57">
        <f t="shared" ref="K163" si="259">SUM(H163:I163)</f>
        <v>5583.5999999999713</v>
      </c>
    </row>
    <row r="164" spans="1:11" s="87" customFormat="1" ht="14.25" customHeight="1">
      <c r="A164" s="71">
        <v>43341</v>
      </c>
      <c r="B164" s="58" t="s">
        <v>180</v>
      </c>
      <c r="C164" s="58">
        <v>5454</v>
      </c>
      <c r="D164" s="58" t="s">
        <v>4</v>
      </c>
      <c r="E164" s="85">
        <v>82.5</v>
      </c>
      <c r="F164" s="85">
        <v>83.55</v>
      </c>
      <c r="G164" s="104"/>
      <c r="H164" s="54">
        <f t="shared" ref="H164" si="260">(IF(D164="SHORT",E164-F164,IF(D164="LONG",F164-E164)))*C164</f>
        <v>5726.6999999999844</v>
      </c>
      <c r="I164" s="55"/>
      <c r="J164" s="56">
        <f t="shared" ref="J164" si="261">(H164+I164)/C164</f>
        <v>1.0499999999999972</v>
      </c>
      <c r="K164" s="57">
        <f t="shared" ref="K164" si="262">SUM(H164:I164)</f>
        <v>5726.6999999999844</v>
      </c>
    </row>
    <row r="165" spans="1:11" s="87" customFormat="1">
      <c r="A165" s="71">
        <v>43339</v>
      </c>
      <c r="B165" s="58" t="s">
        <v>215</v>
      </c>
      <c r="C165" s="58">
        <v>1354</v>
      </c>
      <c r="D165" s="58" t="s">
        <v>4</v>
      </c>
      <c r="E165" s="85">
        <v>332.3</v>
      </c>
      <c r="F165" s="85">
        <v>328.9</v>
      </c>
      <c r="G165" s="99"/>
      <c r="H165" s="54">
        <f t="shared" ref="H165:H166" si="263">(IF(D165="SHORT",E165-F165,IF(D165="LONG",F165-E165)))*C165</f>
        <v>-4603.6000000000458</v>
      </c>
      <c r="I165" s="55"/>
      <c r="J165" s="56">
        <f t="shared" ref="J165:J166" si="264">(H165+I165)/C165</f>
        <v>-3.4000000000000337</v>
      </c>
      <c r="K165" s="57">
        <f t="shared" ref="K165:K166" si="265">SUM(H165:I165)</f>
        <v>-4603.6000000000458</v>
      </c>
    </row>
    <row r="166" spans="1:11" s="87" customFormat="1">
      <c r="A166" s="71">
        <v>43339</v>
      </c>
      <c r="B166" s="58" t="s">
        <v>214</v>
      </c>
      <c r="C166" s="58">
        <v>1540</v>
      </c>
      <c r="D166" s="58" t="s">
        <v>4</v>
      </c>
      <c r="E166" s="85">
        <v>292.2</v>
      </c>
      <c r="F166" s="85">
        <v>295.7</v>
      </c>
      <c r="G166" s="99"/>
      <c r="H166" s="54">
        <f t="shared" si="263"/>
        <v>5390</v>
      </c>
      <c r="I166" s="55"/>
      <c r="J166" s="56">
        <f t="shared" si="264"/>
        <v>3.5</v>
      </c>
      <c r="K166" s="57">
        <f t="shared" si="265"/>
        <v>5390</v>
      </c>
    </row>
    <row r="167" spans="1:11" s="87" customFormat="1">
      <c r="A167" s="71">
        <v>43336</v>
      </c>
      <c r="B167" s="58" t="s">
        <v>72</v>
      </c>
      <c r="C167" s="58">
        <v>331</v>
      </c>
      <c r="D167" s="58" t="s">
        <v>4</v>
      </c>
      <c r="E167" s="85">
        <v>1358.35</v>
      </c>
      <c r="F167" s="85">
        <v>1344.45</v>
      </c>
      <c r="G167" s="99"/>
      <c r="H167" s="54">
        <f t="shared" ref="H167" si="266">(IF(D167="SHORT",E167-F167,IF(D167="LONG",F167-E167)))*C167</f>
        <v>-4600.8999999999551</v>
      </c>
      <c r="I167" s="55"/>
      <c r="J167" s="56">
        <f t="shared" ref="J167" si="267">(H167+I167)/C167</f>
        <v>-13.899999999999864</v>
      </c>
      <c r="K167" s="57">
        <f t="shared" ref="K167" si="268">SUM(H167:I167)</f>
        <v>-4600.8999999999551</v>
      </c>
    </row>
    <row r="168" spans="1:11" s="87" customFormat="1">
      <c r="A168" s="71">
        <v>43335</v>
      </c>
      <c r="B168" s="58" t="s">
        <v>213</v>
      </c>
      <c r="C168" s="58">
        <v>1192</v>
      </c>
      <c r="D168" s="58" t="s">
        <v>4</v>
      </c>
      <c r="E168" s="85">
        <v>377.35</v>
      </c>
      <c r="F168" s="85">
        <v>381.85</v>
      </c>
      <c r="G168" s="99"/>
      <c r="H168" s="54">
        <f t="shared" ref="H168:H169" si="269">(IF(D168="SHORT",E168-F168,IF(D168="LONG",F168-E168)))*C168</f>
        <v>5364</v>
      </c>
      <c r="I168" s="55"/>
      <c r="J168" s="56">
        <f t="shared" ref="J168:J169" si="270">(H168+I168)/C168</f>
        <v>4.5</v>
      </c>
      <c r="K168" s="57">
        <f t="shared" ref="K168:K169" si="271">SUM(H168:I168)</f>
        <v>5364</v>
      </c>
    </row>
    <row r="169" spans="1:11" s="87" customFormat="1">
      <c r="A169" s="71">
        <v>43335</v>
      </c>
      <c r="B169" s="58" t="s">
        <v>171</v>
      </c>
      <c r="C169" s="58">
        <v>338</v>
      </c>
      <c r="D169" s="58" t="s">
        <v>20</v>
      </c>
      <c r="E169" s="85">
        <v>1328</v>
      </c>
      <c r="F169" s="85">
        <v>1312.1</v>
      </c>
      <c r="G169" s="99"/>
      <c r="H169" s="54">
        <f t="shared" si="269"/>
        <v>5374.2000000000307</v>
      </c>
      <c r="I169" s="55"/>
      <c r="J169" s="56">
        <f t="shared" si="270"/>
        <v>15.900000000000091</v>
      </c>
      <c r="K169" s="57">
        <f t="shared" si="271"/>
        <v>5374.2000000000307</v>
      </c>
    </row>
    <row r="170" spans="1:11" s="79" customFormat="1">
      <c r="A170" s="77">
        <v>43333</v>
      </c>
      <c r="B170" s="78" t="s">
        <v>212</v>
      </c>
      <c r="C170" s="78">
        <v>526</v>
      </c>
      <c r="D170" s="78" t="s">
        <v>4</v>
      </c>
      <c r="E170" s="76">
        <v>855.5</v>
      </c>
      <c r="F170" s="76">
        <v>865.75</v>
      </c>
      <c r="G170" s="61">
        <v>878.75</v>
      </c>
      <c r="H170" s="62">
        <f t="shared" ref="H170:H171" si="272">(IF(D170="SHORT",E170-F170,IF(D170="LONG",F170-E170)))*C170</f>
        <v>5391.5</v>
      </c>
      <c r="I170" s="63">
        <f t="shared" ref="I170:I171" si="273">(IF(D170="SHORT",IF(G170="",0,E170-G170),IF(D170="LONG",IF(G170="",0,G170-F170))))*C170</f>
        <v>6838</v>
      </c>
      <c r="J170" s="64">
        <f t="shared" ref="J170:J171" si="274">(H170+I170)/C170</f>
        <v>23.25</v>
      </c>
      <c r="K170" s="65">
        <f t="shared" ref="K170:K171" si="275">SUM(H170:I170)</f>
        <v>12229.5</v>
      </c>
    </row>
    <row r="171" spans="1:11" s="79" customFormat="1">
      <c r="A171" s="77">
        <v>43333</v>
      </c>
      <c r="B171" s="78" t="s">
        <v>153</v>
      </c>
      <c r="C171" s="78">
        <v>433</v>
      </c>
      <c r="D171" s="78" t="s">
        <v>4</v>
      </c>
      <c r="E171" s="76">
        <v>1037</v>
      </c>
      <c r="F171" s="76">
        <v>1049.4000000000001</v>
      </c>
      <c r="G171" s="61">
        <v>1065.2</v>
      </c>
      <c r="H171" s="62">
        <f t="shared" si="272"/>
        <v>5369.2000000000389</v>
      </c>
      <c r="I171" s="63">
        <f t="shared" si="273"/>
        <v>6841.3999999999805</v>
      </c>
      <c r="J171" s="64">
        <f t="shared" si="274"/>
        <v>28.200000000000045</v>
      </c>
      <c r="K171" s="65">
        <f t="shared" si="275"/>
        <v>12210.60000000002</v>
      </c>
    </row>
    <row r="172" spans="1:11" s="79" customFormat="1">
      <c r="A172" s="77">
        <v>43332</v>
      </c>
      <c r="B172" s="78" t="s">
        <v>190</v>
      </c>
      <c r="C172" s="78">
        <v>2684</v>
      </c>
      <c r="D172" s="78" t="s">
        <v>4</v>
      </c>
      <c r="E172" s="76">
        <v>167.6</v>
      </c>
      <c r="F172" s="76">
        <v>169.6</v>
      </c>
      <c r="G172" s="61">
        <v>172.15</v>
      </c>
      <c r="H172" s="62">
        <f t="shared" ref="H172" si="276">(IF(D172="SHORT",E172-F172,IF(D172="LONG",F172-E172)))*C172</f>
        <v>5368</v>
      </c>
      <c r="I172" s="63">
        <f t="shared" ref="I172" si="277">(IF(D172="SHORT",IF(G172="",0,E172-G172),IF(D172="LONG",IF(G172="",0,G172-F172))))*C172</f>
        <v>6844.2000000000307</v>
      </c>
      <c r="J172" s="64">
        <f t="shared" ref="J172" si="278">(H172+I172)/C172</f>
        <v>4.5500000000000114</v>
      </c>
      <c r="K172" s="65">
        <f t="shared" ref="K172" si="279">SUM(H172:I172)</f>
        <v>12212.20000000003</v>
      </c>
    </row>
    <row r="173" spans="1:11" s="87" customFormat="1">
      <c r="A173" s="71">
        <v>43332</v>
      </c>
      <c r="B173" s="58" t="s">
        <v>179</v>
      </c>
      <c r="C173" s="58">
        <v>1607</v>
      </c>
      <c r="D173" s="58" t="s">
        <v>4</v>
      </c>
      <c r="E173" s="85">
        <v>280</v>
      </c>
      <c r="F173" s="85">
        <v>283</v>
      </c>
      <c r="G173" s="99"/>
      <c r="H173" s="54">
        <f t="shared" ref="H173" si="280">(IF(D173="SHORT",E173-F173,IF(D173="LONG",F173-E173)))*C173</f>
        <v>4821</v>
      </c>
      <c r="I173" s="55"/>
      <c r="J173" s="56">
        <f t="shared" ref="J173" si="281">(H173+I173)/C173</f>
        <v>3</v>
      </c>
      <c r="K173" s="57">
        <f t="shared" ref="K173" si="282">SUM(H173:I173)</f>
        <v>4821</v>
      </c>
    </row>
    <row r="174" spans="1:11" s="87" customFormat="1">
      <c r="A174" s="71">
        <v>43329</v>
      </c>
      <c r="B174" s="58" t="s">
        <v>211</v>
      </c>
      <c r="C174" s="58">
        <v>718</v>
      </c>
      <c r="D174" s="58" t="s">
        <v>4</v>
      </c>
      <c r="E174" s="85">
        <v>626.15</v>
      </c>
      <c r="F174" s="85">
        <v>630.25</v>
      </c>
      <c r="G174" s="99"/>
      <c r="H174" s="54">
        <f t="shared" ref="H174:H175" si="283">(IF(D174="SHORT",E174-F174,IF(D174="LONG",F174-E174)))*C174</f>
        <v>2943.8000000000166</v>
      </c>
      <c r="I174" s="55"/>
      <c r="J174" s="56">
        <f t="shared" ref="J174:J175" si="284">(H174+I174)/C174</f>
        <v>4.1000000000000227</v>
      </c>
      <c r="K174" s="57">
        <f t="shared" ref="K174:K175" si="285">SUM(H174:I174)</f>
        <v>2943.8000000000166</v>
      </c>
    </row>
    <row r="175" spans="1:11" s="87" customFormat="1">
      <c r="A175" s="71">
        <v>43329</v>
      </c>
      <c r="B175" s="58" t="s">
        <v>186</v>
      </c>
      <c r="C175" s="58">
        <v>931</v>
      </c>
      <c r="D175" s="58" t="s">
        <v>4</v>
      </c>
      <c r="E175" s="85">
        <v>483</v>
      </c>
      <c r="F175" s="85">
        <v>488.75</v>
      </c>
      <c r="G175" s="99"/>
      <c r="H175" s="54">
        <f t="shared" si="283"/>
        <v>5353.25</v>
      </c>
      <c r="I175" s="55"/>
      <c r="J175" s="56">
        <f t="shared" si="284"/>
        <v>5.75</v>
      </c>
      <c r="K175" s="57">
        <f t="shared" si="285"/>
        <v>5353.25</v>
      </c>
    </row>
    <row r="176" spans="1:11" s="87" customFormat="1">
      <c r="A176" s="71">
        <v>43328</v>
      </c>
      <c r="B176" s="58" t="s">
        <v>100</v>
      </c>
      <c r="C176" s="58">
        <v>7305</v>
      </c>
      <c r="D176" s="58" t="s">
        <v>20</v>
      </c>
      <c r="E176" s="85">
        <v>61.6</v>
      </c>
      <c r="F176" s="85">
        <v>61.35</v>
      </c>
      <c r="G176" s="99"/>
      <c r="H176" s="54">
        <f t="shared" ref="H176:H177" si="286">(IF(D176="SHORT",E176-F176,IF(D176="LONG",F176-E176)))*C176</f>
        <v>1826.25</v>
      </c>
      <c r="I176" s="55"/>
      <c r="J176" s="56">
        <f t="shared" ref="J176:J177" si="287">(H176+I176)/C176</f>
        <v>0.25</v>
      </c>
      <c r="K176" s="57">
        <f t="shared" ref="K176:K177" si="288">SUM(H176:I176)</f>
        <v>1826.25</v>
      </c>
    </row>
    <row r="177" spans="1:11" s="87" customFormat="1">
      <c r="A177" s="71">
        <v>43328</v>
      </c>
      <c r="B177" s="58" t="s">
        <v>210</v>
      </c>
      <c r="C177" s="58">
        <v>357</v>
      </c>
      <c r="D177" s="58" t="s">
        <v>4</v>
      </c>
      <c r="E177" s="85">
        <v>1258.8499999999999</v>
      </c>
      <c r="F177" s="85">
        <v>1246</v>
      </c>
      <c r="G177" s="99"/>
      <c r="H177" s="54">
        <f t="shared" si="286"/>
        <v>-4587.449999999968</v>
      </c>
      <c r="I177" s="55"/>
      <c r="J177" s="56">
        <f t="shared" si="287"/>
        <v>-12.849999999999911</v>
      </c>
      <c r="K177" s="57">
        <f t="shared" si="288"/>
        <v>-4587.449999999968</v>
      </c>
    </row>
    <row r="178" spans="1:11" s="87" customFormat="1">
      <c r="A178" s="71">
        <v>43326</v>
      </c>
      <c r="B178" s="58" t="s">
        <v>129</v>
      </c>
      <c r="C178" s="58">
        <v>1524</v>
      </c>
      <c r="D178" s="58" t="s">
        <v>4</v>
      </c>
      <c r="E178" s="85">
        <v>295.10000000000002</v>
      </c>
      <c r="F178" s="85">
        <v>298.60000000000002</v>
      </c>
      <c r="G178" s="99"/>
      <c r="H178" s="54">
        <f t="shared" ref="H178:H179" si="289">(IF(D178="SHORT",E178-F178,IF(D178="LONG",F178-E178)))*C178</f>
        <v>5334</v>
      </c>
      <c r="I178" s="55"/>
      <c r="J178" s="56">
        <f t="shared" ref="J178:J179" si="290">(H178+I178)/C178</f>
        <v>3.5</v>
      </c>
      <c r="K178" s="57">
        <f t="shared" ref="K178:K179" si="291">SUM(H178:I178)</f>
        <v>5334</v>
      </c>
    </row>
    <row r="179" spans="1:11" s="87" customFormat="1">
      <c r="A179" s="71">
        <v>43325</v>
      </c>
      <c r="B179" s="58" t="s">
        <v>209</v>
      </c>
      <c r="C179" s="58">
        <v>2840</v>
      </c>
      <c r="D179" s="58" t="s">
        <v>4</v>
      </c>
      <c r="E179" s="85">
        <v>158.44999999999999</v>
      </c>
      <c r="F179" s="85">
        <v>156.9</v>
      </c>
      <c r="G179" s="99"/>
      <c r="H179" s="54">
        <f t="shared" si="289"/>
        <v>-4401.9999999999518</v>
      </c>
      <c r="I179" s="55"/>
      <c r="J179" s="56">
        <f t="shared" si="290"/>
        <v>-1.5499999999999829</v>
      </c>
      <c r="K179" s="57">
        <f t="shared" si="291"/>
        <v>-4401.9999999999518</v>
      </c>
    </row>
    <row r="180" spans="1:11" s="87" customFormat="1">
      <c r="A180" s="71">
        <v>43322</v>
      </c>
      <c r="B180" s="58" t="s">
        <v>128</v>
      </c>
      <c r="C180" s="58">
        <v>311</v>
      </c>
      <c r="D180" s="58" t="s">
        <v>4</v>
      </c>
      <c r="E180" s="85">
        <v>1443</v>
      </c>
      <c r="F180" s="85">
        <v>1451.5</v>
      </c>
      <c r="G180" s="99"/>
      <c r="H180" s="54">
        <f t="shared" ref="H180" si="292">(IF(D180="SHORT",E180-F180,IF(D180="LONG",F180-E180)))*C180</f>
        <v>2643.5</v>
      </c>
      <c r="I180" s="55"/>
      <c r="J180" s="56">
        <f t="shared" ref="J180" si="293">(H180+I180)/C180</f>
        <v>8.5</v>
      </c>
      <c r="K180" s="57">
        <f t="shared" ref="K180" si="294">SUM(H180:I180)</f>
        <v>2643.5</v>
      </c>
    </row>
    <row r="181" spans="1:11" s="87" customFormat="1">
      <c r="A181" s="71">
        <v>43321</v>
      </c>
      <c r="B181" s="58" t="s">
        <v>138</v>
      </c>
      <c r="C181" s="58">
        <v>549</v>
      </c>
      <c r="D181" s="58" t="s">
        <v>4</v>
      </c>
      <c r="E181" s="85">
        <v>819.1</v>
      </c>
      <c r="F181" s="85">
        <v>828.9</v>
      </c>
      <c r="G181" s="99"/>
      <c r="H181" s="54">
        <f t="shared" ref="H181:H182" si="295">(IF(D181="SHORT",E181-F181,IF(D181="LONG",F181-E181)))*C181</f>
        <v>5380.1999999999753</v>
      </c>
      <c r="I181" s="55"/>
      <c r="J181" s="56">
        <f t="shared" ref="J181:J182" si="296">(H181+I181)/C181</f>
        <v>9.7999999999999545</v>
      </c>
      <c r="K181" s="57">
        <f t="shared" ref="K181:K182" si="297">SUM(H181:I181)</f>
        <v>5380.1999999999753</v>
      </c>
    </row>
    <row r="182" spans="1:11" s="87" customFormat="1">
      <c r="A182" s="71">
        <v>43321</v>
      </c>
      <c r="B182" s="58" t="s">
        <v>114</v>
      </c>
      <c r="C182" s="58">
        <v>2211</v>
      </c>
      <c r="D182" s="58" t="s">
        <v>4</v>
      </c>
      <c r="E182" s="85">
        <v>203.5</v>
      </c>
      <c r="F182" s="85">
        <v>205.9</v>
      </c>
      <c r="G182" s="99"/>
      <c r="H182" s="54">
        <f t="shared" si="295"/>
        <v>5306.4000000000124</v>
      </c>
      <c r="I182" s="55"/>
      <c r="J182" s="56">
        <f t="shared" si="296"/>
        <v>2.4000000000000057</v>
      </c>
      <c r="K182" s="57">
        <f t="shared" si="297"/>
        <v>5306.4000000000124</v>
      </c>
    </row>
    <row r="183" spans="1:11" s="87" customFormat="1">
      <c r="A183" s="71">
        <v>43320</v>
      </c>
      <c r="B183" s="58" t="s">
        <v>199</v>
      </c>
      <c r="C183" s="58">
        <v>726</v>
      </c>
      <c r="D183" s="58" t="s">
        <v>4</v>
      </c>
      <c r="E183" s="85">
        <v>619.70000000000005</v>
      </c>
      <c r="F183" s="85">
        <v>613.35</v>
      </c>
      <c r="G183" s="99"/>
      <c r="H183" s="54">
        <f t="shared" ref="H183:H185" si="298">(IF(D183="SHORT",E183-F183,IF(D183="LONG",F183-E183)))*C183</f>
        <v>-4610.1000000000167</v>
      </c>
      <c r="I183" s="55"/>
      <c r="J183" s="56">
        <f t="shared" ref="J183:J185" si="299">(H183+I183)/C183</f>
        <v>-6.3500000000000227</v>
      </c>
      <c r="K183" s="57">
        <f t="shared" ref="K183:K185" si="300">SUM(H183:I183)</f>
        <v>-4610.1000000000167</v>
      </c>
    </row>
    <row r="184" spans="1:11" s="79" customFormat="1">
      <c r="A184" s="77">
        <v>43320</v>
      </c>
      <c r="B184" s="78" t="s">
        <v>198</v>
      </c>
      <c r="C184" s="78">
        <v>2673</v>
      </c>
      <c r="D184" s="78" t="s">
        <v>4</v>
      </c>
      <c r="E184" s="76">
        <v>168.3</v>
      </c>
      <c r="F184" s="76">
        <v>170.3</v>
      </c>
      <c r="G184" s="61">
        <v>172.85</v>
      </c>
      <c r="H184" s="62">
        <f t="shared" si="298"/>
        <v>5346</v>
      </c>
      <c r="I184" s="63">
        <f t="shared" ref="I184" si="301">(IF(D184="SHORT",IF(G184="",0,E184-G184),IF(D184="LONG",IF(G184="",0,G184-F184))))*C184</f>
        <v>6816.1499999999542</v>
      </c>
      <c r="J184" s="64">
        <f t="shared" si="299"/>
        <v>4.5499999999999829</v>
      </c>
      <c r="K184" s="65">
        <f t="shared" si="300"/>
        <v>12162.149999999954</v>
      </c>
    </row>
    <row r="185" spans="1:11" s="87" customFormat="1">
      <c r="A185" s="71">
        <v>43320</v>
      </c>
      <c r="B185" s="58" t="s">
        <v>197</v>
      </c>
      <c r="C185" s="58">
        <v>2546</v>
      </c>
      <c r="D185" s="58" t="s">
        <v>4</v>
      </c>
      <c r="E185" s="85">
        <v>176.7</v>
      </c>
      <c r="F185" s="85">
        <v>174.85</v>
      </c>
      <c r="G185" s="99"/>
      <c r="H185" s="54">
        <f t="shared" si="298"/>
        <v>-4710.0999999999858</v>
      </c>
      <c r="I185" s="55"/>
      <c r="J185" s="56">
        <f t="shared" si="299"/>
        <v>-1.8499999999999945</v>
      </c>
      <c r="K185" s="57">
        <f t="shared" si="300"/>
        <v>-4710.0999999999858</v>
      </c>
    </row>
    <row r="186" spans="1:11" s="87" customFormat="1">
      <c r="A186" s="71">
        <v>43319</v>
      </c>
      <c r="B186" s="58" t="s">
        <v>196</v>
      </c>
      <c r="C186" s="58">
        <v>3869</v>
      </c>
      <c r="D186" s="58" t="s">
        <v>4</v>
      </c>
      <c r="E186" s="85">
        <v>116.3</v>
      </c>
      <c r="F186" s="85">
        <v>117.65</v>
      </c>
      <c r="G186" s="94"/>
      <c r="H186" s="54">
        <f t="shared" ref="H186:H187" si="302">(IF(D186="SHORT",E186-F186,IF(D186="LONG",F186-E186)))*C186</f>
        <v>5223.1500000000333</v>
      </c>
      <c r="I186" s="55"/>
      <c r="J186" s="56">
        <f t="shared" ref="J186:J187" si="303">(H186+I186)/C186</f>
        <v>1.3500000000000085</v>
      </c>
      <c r="K186" s="57">
        <f t="shared" ref="K186:K187" si="304">SUM(H186:I186)</f>
        <v>5223.1500000000333</v>
      </c>
    </row>
    <row r="187" spans="1:11" s="87" customFormat="1">
      <c r="A187" s="71">
        <v>43319</v>
      </c>
      <c r="B187" s="58" t="s">
        <v>195</v>
      </c>
      <c r="C187" s="58">
        <v>2173</v>
      </c>
      <c r="D187" s="58" t="s">
        <v>20</v>
      </c>
      <c r="E187" s="85">
        <v>207</v>
      </c>
      <c r="F187" s="85">
        <v>209.2</v>
      </c>
      <c r="G187" s="94"/>
      <c r="H187" s="54">
        <f t="shared" si="302"/>
        <v>-4780.5999999999749</v>
      </c>
      <c r="I187" s="55"/>
      <c r="J187" s="56">
        <f t="shared" si="303"/>
        <v>-2.1999999999999886</v>
      </c>
      <c r="K187" s="57">
        <f t="shared" si="304"/>
        <v>-4780.5999999999749</v>
      </c>
    </row>
    <row r="188" spans="1:11" s="79" customFormat="1">
      <c r="A188" s="77">
        <v>43318</v>
      </c>
      <c r="B188" s="78" t="s">
        <v>84</v>
      </c>
      <c r="C188" s="78">
        <v>450</v>
      </c>
      <c r="D188" s="78" t="s">
        <v>4</v>
      </c>
      <c r="E188" s="76">
        <v>1015</v>
      </c>
      <c r="F188" s="76">
        <v>1027.1500000000001</v>
      </c>
      <c r="G188" s="61">
        <v>1042.55</v>
      </c>
      <c r="H188" s="62">
        <f t="shared" ref="H188" si="305">(IF(D188="SHORT",E188-F188,IF(D188="LONG",F188-E188)))*C188</f>
        <v>5467.5000000000409</v>
      </c>
      <c r="I188" s="63">
        <f t="shared" ref="I188" si="306">(IF(D188="SHORT",IF(G188="",0,E188-G188),IF(D188="LONG",IF(G188="",0,G188-F188))))*C188</f>
        <v>6929.9999999999382</v>
      </c>
      <c r="J188" s="64">
        <f t="shared" ref="J188" si="307">(H188+I188)/C188</f>
        <v>27.549999999999951</v>
      </c>
      <c r="K188" s="65">
        <f t="shared" ref="K188" si="308">SUM(H188:I188)</f>
        <v>12397.499999999978</v>
      </c>
    </row>
    <row r="189" spans="1:11" s="87" customFormat="1">
      <c r="A189" s="71">
        <v>43315</v>
      </c>
      <c r="B189" s="58" t="s">
        <v>151</v>
      </c>
      <c r="C189" s="58">
        <v>486</v>
      </c>
      <c r="D189" s="58" t="s">
        <v>4</v>
      </c>
      <c r="E189" s="85">
        <v>925.25</v>
      </c>
      <c r="F189" s="85">
        <v>936.35</v>
      </c>
      <c r="G189" s="94"/>
      <c r="H189" s="54">
        <f t="shared" ref="H189:H191" si="309">(IF(D189="SHORT",E189-F189,IF(D189="LONG",F189-E189)))*C189</f>
        <v>5394.6000000000113</v>
      </c>
      <c r="I189" s="55"/>
      <c r="J189" s="56">
        <f t="shared" ref="J189:J191" si="310">(H189+I189)/C189</f>
        <v>11.100000000000023</v>
      </c>
      <c r="K189" s="57">
        <f t="shared" ref="K189:K191" si="311">SUM(H189:I189)</f>
        <v>5394.6000000000113</v>
      </c>
    </row>
    <row r="190" spans="1:11" s="87" customFormat="1">
      <c r="A190" s="71">
        <v>43315</v>
      </c>
      <c r="B190" s="58" t="s">
        <v>44</v>
      </c>
      <c r="C190" s="58">
        <v>509</v>
      </c>
      <c r="D190" s="58" t="s">
        <v>4</v>
      </c>
      <c r="E190" s="85">
        <v>882.65</v>
      </c>
      <c r="F190" s="85">
        <v>893</v>
      </c>
      <c r="G190" s="94"/>
      <c r="H190" s="54">
        <f t="shared" si="309"/>
        <v>5268.1500000000115</v>
      </c>
      <c r="I190" s="55"/>
      <c r="J190" s="56">
        <f t="shared" si="310"/>
        <v>10.350000000000023</v>
      </c>
      <c r="K190" s="57">
        <f t="shared" si="311"/>
        <v>5268.1500000000115</v>
      </c>
    </row>
    <row r="191" spans="1:11" s="87" customFormat="1">
      <c r="A191" s="71">
        <v>43315</v>
      </c>
      <c r="B191" s="58" t="s">
        <v>52</v>
      </c>
      <c r="C191" s="58">
        <v>1110</v>
      </c>
      <c r="D191" s="58" t="s">
        <v>4</v>
      </c>
      <c r="E191" s="85">
        <v>405.1</v>
      </c>
      <c r="F191" s="85">
        <v>401</v>
      </c>
      <c r="G191" s="94"/>
      <c r="H191" s="54">
        <f t="shared" si="309"/>
        <v>-4551.0000000000255</v>
      </c>
      <c r="I191" s="55"/>
      <c r="J191" s="56">
        <f t="shared" si="310"/>
        <v>-4.1000000000000227</v>
      </c>
      <c r="K191" s="57">
        <f t="shared" si="311"/>
        <v>-4551.0000000000255</v>
      </c>
    </row>
    <row r="192" spans="1:11" s="87" customFormat="1">
      <c r="A192" s="71">
        <v>43314</v>
      </c>
      <c r="B192" s="58" t="s">
        <v>153</v>
      </c>
      <c r="C192" s="58">
        <v>442</v>
      </c>
      <c r="D192" s="58" t="s">
        <v>4</v>
      </c>
      <c r="E192" s="85">
        <v>1016.85</v>
      </c>
      <c r="F192" s="85">
        <v>1024.8499999999999</v>
      </c>
      <c r="G192" s="94"/>
      <c r="H192" s="54">
        <f t="shared" ref="H192" si="312">(IF(D192="SHORT",E192-F192,IF(D192="LONG",F192-E192)))*C192</f>
        <v>3535.99999999995</v>
      </c>
      <c r="I192" s="55"/>
      <c r="J192" s="56">
        <f t="shared" ref="J192" si="313">(H192+I192)/C192</f>
        <v>7.9999999999998872</v>
      </c>
      <c r="K192" s="57">
        <f t="shared" ref="K192" si="314">SUM(H192:I192)</f>
        <v>3535.99999999995</v>
      </c>
    </row>
    <row r="193" spans="1:11" s="87" customFormat="1">
      <c r="A193" s="71">
        <v>43313</v>
      </c>
      <c r="B193" s="58" t="s">
        <v>194</v>
      </c>
      <c r="C193" s="58">
        <v>341</v>
      </c>
      <c r="D193" s="58" t="s">
        <v>20</v>
      </c>
      <c r="E193" s="85">
        <v>1318.85</v>
      </c>
      <c r="F193" s="85">
        <v>1315.15</v>
      </c>
      <c r="G193" s="94"/>
      <c r="H193" s="54">
        <f t="shared" ref="H193:H194" si="315">(IF(D193="SHORT",E193-F193,IF(D193="LONG",F193-E193)))*C193</f>
        <v>1261.699999999938</v>
      </c>
      <c r="I193" s="55"/>
      <c r="J193" s="56">
        <f t="shared" ref="J193:J194" si="316">(H193+I193)/C193</f>
        <v>3.6999999999998181</v>
      </c>
      <c r="K193" s="57">
        <f t="shared" ref="K193:K194" si="317">SUM(H193:I193)</f>
        <v>1261.699999999938</v>
      </c>
    </row>
    <row r="194" spans="1:11" s="87" customFormat="1">
      <c r="A194" s="71">
        <v>43313</v>
      </c>
      <c r="B194" s="58" t="s">
        <v>156</v>
      </c>
      <c r="C194" s="58">
        <v>1138</v>
      </c>
      <c r="D194" s="58" t="s">
        <v>20</v>
      </c>
      <c r="E194" s="85">
        <v>395.15</v>
      </c>
      <c r="F194" s="85">
        <v>396.65</v>
      </c>
      <c r="G194" s="94"/>
      <c r="H194" s="54">
        <f t="shared" si="315"/>
        <v>-1707</v>
      </c>
      <c r="I194" s="55"/>
      <c r="J194" s="56">
        <f t="shared" si="316"/>
        <v>-1.5</v>
      </c>
      <c r="K194" s="57">
        <f t="shared" si="317"/>
        <v>-1707</v>
      </c>
    </row>
    <row r="195" spans="1:11" ht="15" customHeight="1">
      <c r="A195" s="98"/>
      <c r="B195" s="95"/>
      <c r="C195" s="95"/>
      <c r="D195" s="95"/>
      <c r="E195" s="95"/>
      <c r="F195" s="95"/>
      <c r="G195" s="95"/>
      <c r="H195" s="96"/>
      <c r="I195" s="97"/>
      <c r="J195" s="95"/>
      <c r="K195" s="95"/>
    </row>
    <row r="196" spans="1:11" s="87" customFormat="1">
      <c r="A196" s="71">
        <v>43312</v>
      </c>
      <c r="B196" s="58" t="s">
        <v>135</v>
      </c>
      <c r="C196" s="58">
        <v>233</v>
      </c>
      <c r="D196" s="58" t="s">
        <v>20</v>
      </c>
      <c r="E196" s="85">
        <v>1930.75</v>
      </c>
      <c r="F196" s="85">
        <v>1940.6</v>
      </c>
      <c r="G196" s="94"/>
      <c r="H196" s="54">
        <f t="shared" ref="H196" si="318">(IF(D196="SHORT",E196-F196,IF(D196="LONG",F196-E196)))*C196</f>
        <v>-2295.0499999999788</v>
      </c>
      <c r="I196" s="55"/>
      <c r="J196" s="56">
        <f t="shared" ref="J196" si="319">(H196+I196)/C196</f>
        <v>-9.8499999999999091</v>
      </c>
      <c r="K196" s="57">
        <f t="shared" ref="K196" si="320">SUM(H196:I196)</f>
        <v>-2295.0499999999788</v>
      </c>
    </row>
    <row r="197" spans="1:11" s="87" customFormat="1">
      <c r="A197" s="71">
        <v>43311</v>
      </c>
      <c r="B197" s="58" t="s">
        <v>154</v>
      </c>
      <c r="C197" s="58">
        <v>813</v>
      </c>
      <c r="D197" s="58" t="s">
        <v>4</v>
      </c>
      <c r="E197" s="85">
        <v>553.5</v>
      </c>
      <c r="F197" s="85">
        <v>547.95000000000005</v>
      </c>
      <c r="G197" s="94"/>
      <c r="H197" s="54">
        <f t="shared" ref="H197" si="321">(IF(D197="SHORT",E197-F197,IF(D197="LONG",F197-E197)))*C197</f>
        <v>-4512.1499999999633</v>
      </c>
      <c r="I197" s="55"/>
      <c r="J197" s="56">
        <f t="shared" ref="J197" si="322">(H197+I197)/C197</f>
        <v>-5.5499999999999545</v>
      </c>
      <c r="K197" s="57">
        <f t="shared" ref="K197" si="323">SUM(H197:I197)</f>
        <v>-4512.1499999999633</v>
      </c>
    </row>
    <row r="198" spans="1:11" s="87" customFormat="1">
      <c r="A198" s="71">
        <v>43308</v>
      </c>
      <c r="B198" s="58" t="s">
        <v>156</v>
      </c>
      <c r="C198" s="58">
        <v>1161</v>
      </c>
      <c r="D198" s="58" t="s">
        <v>4</v>
      </c>
      <c r="E198" s="85">
        <v>387.5</v>
      </c>
      <c r="F198" s="85">
        <v>392.15</v>
      </c>
      <c r="G198" s="94"/>
      <c r="H198" s="54">
        <f t="shared" ref="H198:H199" si="324">(IF(D198="SHORT",E198-F198,IF(D198="LONG",F198-E198)))*C198</f>
        <v>5398.6499999999733</v>
      </c>
      <c r="I198" s="55"/>
      <c r="J198" s="56">
        <f t="shared" ref="J198:J199" si="325">(H198+I198)/C198</f>
        <v>4.6499999999999773</v>
      </c>
      <c r="K198" s="57">
        <f t="shared" ref="K198:K199" si="326">SUM(H198:I198)</f>
        <v>5398.6499999999733</v>
      </c>
    </row>
    <row r="199" spans="1:11" s="87" customFormat="1">
      <c r="A199" s="71">
        <v>43308</v>
      </c>
      <c r="B199" s="58" t="s">
        <v>141</v>
      </c>
      <c r="C199" s="58">
        <v>228</v>
      </c>
      <c r="D199" s="58" t="s">
        <v>4</v>
      </c>
      <c r="E199" s="85">
        <v>1966</v>
      </c>
      <c r="F199" s="85">
        <v>1989.55</v>
      </c>
      <c r="G199" s="94"/>
      <c r="H199" s="54">
        <f t="shared" si="324"/>
        <v>5369.3999999999896</v>
      </c>
      <c r="I199" s="55"/>
      <c r="J199" s="56">
        <f t="shared" si="325"/>
        <v>23.549999999999955</v>
      </c>
      <c r="K199" s="57">
        <f t="shared" si="326"/>
        <v>5369.3999999999896</v>
      </c>
    </row>
    <row r="200" spans="1:11" s="87" customFormat="1">
      <c r="A200" s="71">
        <v>43307</v>
      </c>
      <c r="B200" s="58" t="s">
        <v>193</v>
      </c>
      <c r="C200" s="58">
        <v>1649</v>
      </c>
      <c r="D200" s="58" t="s">
        <v>4</v>
      </c>
      <c r="E200" s="85">
        <v>272.8</v>
      </c>
      <c r="F200" s="85">
        <v>274.5</v>
      </c>
      <c r="G200" s="94"/>
      <c r="H200" s="54">
        <f t="shared" ref="H200" si="327">(IF(D200="SHORT",E200-F200,IF(D200="LONG",F200-E200)))*C200</f>
        <v>2803.2999999999811</v>
      </c>
      <c r="I200" s="55"/>
      <c r="J200" s="56">
        <f t="shared" ref="J200" si="328">(H200+I200)/C200</f>
        <v>1.6999999999999886</v>
      </c>
      <c r="K200" s="57">
        <f t="shared" ref="K200" si="329">SUM(H200:I200)</f>
        <v>2803.2999999999811</v>
      </c>
    </row>
    <row r="201" spans="1:11" s="87" customFormat="1">
      <c r="A201" s="71">
        <v>43306</v>
      </c>
      <c r="B201" s="58" t="s">
        <v>192</v>
      </c>
      <c r="C201" s="58">
        <v>2556</v>
      </c>
      <c r="D201" s="58" t="s">
        <v>4</v>
      </c>
      <c r="E201" s="85">
        <v>176</v>
      </c>
      <c r="F201" s="85">
        <v>178.2</v>
      </c>
      <c r="G201" s="94"/>
      <c r="H201" s="54">
        <f t="shared" ref="H201" si="330">(IF(D201="SHORT",E201-F201,IF(D201="LONG",F201-E201)))*C201</f>
        <v>5623.1999999999707</v>
      </c>
      <c r="I201" s="55"/>
      <c r="J201" s="56">
        <f t="shared" ref="J201" si="331">(H201+I201)/C201</f>
        <v>2.1999999999999886</v>
      </c>
      <c r="K201" s="57">
        <f t="shared" ref="K201" si="332">SUM(H201:I201)</f>
        <v>5623.1999999999707</v>
      </c>
    </row>
    <row r="202" spans="1:11" s="79" customFormat="1">
      <c r="A202" s="77">
        <v>43305</v>
      </c>
      <c r="B202" s="78" t="s">
        <v>47</v>
      </c>
      <c r="C202" s="78">
        <v>785</v>
      </c>
      <c r="D202" s="78" t="s">
        <v>4</v>
      </c>
      <c r="E202" s="76">
        <v>572.79999999999995</v>
      </c>
      <c r="F202" s="76">
        <v>579.95000000000005</v>
      </c>
      <c r="G202" s="61">
        <v>588.65</v>
      </c>
      <c r="H202" s="62">
        <f t="shared" ref="H202:H204" si="333">(IF(D202="SHORT",E202-F202,IF(D202="LONG",F202-E202)))*C202</f>
        <v>5612.7500000000709</v>
      </c>
      <c r="I202" s="63">
        <f t="shared" ref="I202" si="334">(IF(D202="SHORT",IF(G202="",0,E202-G202),IF(D202="LONG",IF(G202="",0,G202-F202))))*C202</f>
        <v>6829.4999999999463</v>
      </c>
      <c r="J202" s="64">
        <f t="shared" ref="J202:J204" si="335">(H202+I202)/C202</f>
        <v>15.850000000000023</v>
      </c>
      <c r="K202" s="65">
        <f t="shared" ref="K202:K204" si="336">SUM(H202:I202)</f>
        <v>12442.250000000018</v>
      </c>
    </row>
    <row r="203" spans="1:11" s="87" customFormat="1">
      <c r="A203" s="71">
        <v>43304</v>
      </c>
      <c r="B203" s="58" t="s">
        <v>191</v>
      </c>
      <c r="C203" s="58">
        <v>1575</v>
      </c>
      <c r="D203" s="58" t="s">
        <v>4</v>
      </c>
      <c r="E203" s="85">
        <v>285.55</v>
      </c>
      <c r="F203" s="85">
        <v>286.25</v>
      </c>
      <c r="G203" s="94"/>
      <c r="H203" s="54">
        <f t="shared" si="333"/>
        <v>1102.499999999982</v>
      </c>
      <c r="I203" s="55"/>
      <c r="J203" s="56">
        <f t="shared" si="335"/>
        <v>0.69999999999998863</v>
      </c>
      <c r="K203" s="57">
        <f t="shared" si="336"/>
        <v>1102.499999999982</v>
      </c>
    </row>
    <row r="204" spans="1:11" s="79" customFormat="1">
      <c r="A204" s="77">
        <v>43304</v>
      </c>
      <c r="B204" s="78" t="s">
        <v>113</v>
      </c>
      <c r="C204" s="78">
        <v>834</v>
      </c>
      <c r="D204" s="78" t="s">
        <v>4</v>
      </c>
      <c r="E204" s="76">
        <v>539.45000000000005</v>
      </c>
      <c r="F204" s="76">
        <v>546.15</v>
      </c>
      <c r="G204" s="61">
        <v>554.35</v>
      </c>
      <c r="H204" s="62">
        <f t="shared" si="333"/>
        <v>5587.7999999999429</v>
      </c>
      <c r="I204" s="63">
        <f t="shared" ref="I204" si="337">(IF(D204="SHORT",IF(G204="",0,E204-G204),IF(D204="LONG",IF(G204="",0,G204-F204))))*C204</f>
        <v>6838.8000000000375</v>
      </c>
      <c r="J204" s="64">
        <f t="shared" si="335"/>
        <v>14.899999999999977</v>
      </c>
      <c r="K204" s="65">
        <f t="shared" si="336"/>
        <v>12426.59999999998</v>
      </c>
    </row>
    <row r="205" spans="1:11" s="87" customFormat="1">
      <c r="A205" s="71">
        <v>43301</v>
      </c>
      <c r="B205" s="58" t="s">
        <v>184</v>
      </c>
      <c r="C205" s="58">
        <v>378</v>
      </c>
      <c r="D205" s="58" t="s">
        <v>4</v>
      </c>
      <c r="E205" s="85">
        <v>1190</v>
      </c>
      <c r="F205" s="85">
        <v>1204.8499999999999</v>
      </c>
      <c r="G205" s="94"/>
      <c r="H205" s="54">
        <f t="shared" ref="H205:H206" si="338">(IF(D205="SHORT",E205-F205,IF(D205="LONG",F205-E205)))*C205</f>
        <v>5613.2999999999656</v>
      </c>
      <c r="I205" s="55"/>
      <c r="J205" s="56">
        <f t="shared" ref="J205:J206" si="339">(H205+I205)/C205</f>
        <v>14.849999999999909</v>
      </c>
      <c r="K205" s="57">
        <f t="shared" ref="K205:K206" si="340">SUM(H205:I205)</f>
        <v>5613.2999999999656</v>
      </c>
    </row>
    <row r="206" spans="1:11" s="87" customFormat="1">
      <c r="A206" s="71">
        <v>43301</v>
      </c>
      <c r="B206" s="58" t="s">
        <v>190</v>
      </c>
      <c r="C206" s="58">
        <v>2765</v>
      </c>
      <c r="D206" s="58" t="s">
        <v>4</v>
      </c>
      <c r="E206" s="85">
        <v>162.69999999999999</v>
      </c>
      <c r="F206" s="85">
        <v>161</v>
      </c>
      <c r="G206" s="94"/>
      <c r="H206" s="54">
        <f t="shared" si="338"/>
        <v>-4700.4999999999682</v>
      </c>
      <c r="I206" s="55"/>
      <c r="J206" s="56">
        <f t="shared" si="339"/>
        <v>-1.6999999999999884</v>
      </c>
      <c r="K206" s="57">
        <f t="shared" si="340"/>
        <v>-4700.4999999999682</v>
      </c>
    </row>
    <row r="207" spans="1:11" s="79" customFormat="1">
      <c r="A207" s="77">
        <v>43300</v>
      </c>
      <c r="B207" s="78" t="s">
        <v>132</v>
      </c>
      <c r="C207" s="78">
        <v>1618</v>
      </c>
      <c r="D207" s="78" t="s">
        <v>4</v>
      </c>
      <c r="E207" s="76">
        <v>278</v>
      </c>
      <c r="F207" s="76">
        <v>281.45</v>
      </c>
      <c r="G207" s="61">
        <v>285.7</v>
      </c>
      <c r="H207" s="62">
        <f t="shared" ref="H207:H208" si="341">(IF(D207="SHORT",E207-F207,IF(D207="LONG",F207-E207)))*C207</f>
        <v>5582.0999999999813</v>
      </c>
      <c r="I207" s="63">
        <f t="shared" ref="I207:I208" si="342">(IF(D207="SHORT",IF(G207="",0,E207-G207),IF(D207="LONG",IF(G207="",0,G207-F207))))*C207</f>
        <v>6876.5</v>
      </c>
      <c r="J207" s="64">
        <f t="shared" ref="J207:J208" si="343">(H207+I207)/C207</f>
        <v>7.6999999999999877</v>
      </c>
      <c r="K207" s="65">
        <f t="shared" ref="K207:K208" si="344">SUM(H207:I207)</f>
        <v>12458.59999999998</v>
      </c>
    </row>
    <row r="208" spans="1:11" s="79" customFormat="1">
      <c r="A208" s="77">
        <v>43300</v>
      </c>
      <c r="B208" s="78" t="s">
        <v>189</v>
      </c>
      <c r="C208" s="78">
        <v>5555</v>
      </c>
      <c r="D208" s="78" t="s">
        <v>4</v>
      </c>
      <c r="E208" s="76">
        <v>81</v>
      </c>
      <c r="F208" s="76">
        <v>82</v>
      </c>
      <c r="G208" s="61">
        <v>83.25</v>
      </c>
      <c r="H208" s="62">
        <f t="shared" si="341"/>
        <v>5555</v>
      </c>
      <c r="I208" s="63">
        <f t="shared" si="342"/>
        <v>6943.75</v>
      </c>
      <c r="J208" s="64">
        <f t="shared" si="343"/>
        <v>2.25</v>
      </c>
      <c r="K208" s="65">
        <f t="shared" si="344"/>
        <v>12498.75</v>
      </c>
    </row>
    <row r="209" spans="1:11" s="79" customFormat="1">
      <c r="A209" s="77">
        <v>43299</v>
      </c>
      <c r="B209" s="78" t="s">
        <v>188</v>
      </c>
      <c r="C209" s="78">
        <v>925</v>
      </c>
      <c r="D209" s="78" t="s">
        <v>20</v>
      </c>
      <c r="E209" s="76">
        <v>486</v>
      </c>
      <c r="F209" s="76">
        <v>479.95</v>
      </c>
      <c r="G209" s="61">
        <v>472.7</v>
      </c>
      <c r="H209" s="62">
        <f t="shared" ref="H209:H210" si="345">(IF(D209="SHORT",E209-F209,IF(D209="LONG",F209-E209)))*C209</f>
        <v>5596.2500000000109</v>
      </c>
      <c r="I209" s="63">
        <f t="shared" ref="I209" si="346">(IF(D209="SHORT",IF(G209="",0,E209-G209),IF(D209="LONG",IF(G209="",0,G209-F209))))*C209</f>
        <v>12302.500000000011</v>
      </c>
      <c r="J209" s="64">
        <f t="shared" ref="J209:J210" si="347">(H209+I209)/C209</f>
        <v>19.350000000000023</v>
      </c>
      <c r="K209" s="65">
        <f t="shared" ref="K209:K210" si="348">SUM(H209:I209)</f>
        <v>17898.750000000022</v>
      </c>
    </row>
    <row r="210" spans="1:11" s="87" customFormat="1">
      <c r="A210" s="71">
        <v>43299</v>
      </c>
      <c r="B210" s="58" t="s">
        <v>160</v>
      </c>
      <c r="C210" s="58">
        <v>3159</v>
      </c>
      <c r="D210" s="58" t="s">
        <v>20</v>
      </c>
      <c r="E210" s="85">
        <v>142.44999999999999</v>
      </c>
      <c r="F210" s="85">
        <v>140.69999999999999</v>
      </c>
      <c r="G210" s="94"/>
      <c r="H210" s="54">
        <f t="shared" si="345"/>
        <v>5528.25</v>
      </c>
      <c r="I210" s="55"/>
      <c r="J210" s="56">
        <f t="shared" si="347"/>
        <v>1.75</v>
      </c>
      <c r="K210" s="57">
        <f t="shared" si="348"/>
        <v>5528.25</v>
      </c>
    </row>
    <row r="211" spans="1:11" s="87" customFormat="1">
      <c r="A211" s="71">
        <v>43298</v>
      </c>
      <c r="B211" s="58" t="s">
        <v>174</v>
      </c>
      <c r="C211" s="58">
        <v>327</v>
      </c>
      <c r="D211" s="58" t="s">
        <v>4</v>
      </c>
      <c r="E211" s="85">
        <v>1375</v>
      </c>
      <c r="F211" s="85">
        <v>1392.15</v>
      </c>
      <c r="G211" s="93"/>
      <c r="H211" s="54">
        <f t="shared" ref="H211:H212" si="349">(IF(D211="SHORT",E211-F211,IF(D211="LONG",F211-E211)))*C211</f>
        <v>5608.0500000000302</v>
      </c>
      <c r="I211" s="55"/>
      <c r="J211" s="56">
        <f t="shared" ref="J211:J212" si="350">(H211+I211)/C211</f>
        <v>17.150000000000091</v>
      </c>
      <c r="K211" s="57">
        <f t="shared" ref="K211:K212" si="351">SUM(H211:I211)</f>
        <v>5608.0500000000302</v>
      </c>
    </row>
    <row r="212" spans="1:11" s="79" customFormat="1">
      <c r="A212" s="77">
        <v>43298</v>
      </c>
      <c r="B212" s="78" t="s">
        <v>171</v>
      </c>
      <c r="C212" s="78">
        <v>364</v>
      </c>
      <c r="D212" s="78" t="s">
        <v>4</v>
      </c>
      <c r="E212" s="76">
        <v>1233.9000000000001</v>
      </c>
      <c r="F212" s="76">
        <v>1249.3</v>
      </c>
      <c r="G212" s="61">
        <v>1268.0999999999999</v>
      </c>
      <c r="H212" s="62">
        <f t="shared" si="349"/>
        <v>5605.5999999999503</v>
      </c>
      <c r="I212" s="63">
        <f t="shared" ref="I212" si="352">(IF(D212="SHORT",IF(G212="",0,E212-G212),IF(D212="LONG",IF(G212="",0,G212-F212))))*C212</f>
        <v>6843.1999999999834</v>
      </c>
      <c r="J212" s="64">
        <f t="shared" si="350"/>
        <v>34.199999999999818</v>
      </c>
      <c r="K212" s="65">
        <f t="shared" si="351"/>
        <v>12448.799999999934</v>
      </c>
    </row>
    <row r="213" spans="1:11" s="87" customFormat="1">
      <c r="A213" s="71">
        <v>43297</v>
      </c>
      <c r="B213" s="58" t="s">
        <v>187</v>
      </c>
      <c r="C213" s="58">
        <v>395</v>
      </c>
      <c r="D213" s="58" t="s">
        <v>20</v>
      </c>
      <c r="E213" s="85">
        <v>1137.75</v>
      </c>
      <c r="F213" s="85">
        <v>1132.0999999999999</v>
      </c>
      <c r="G213" s="88"/>
      <c r="H213" s="54">
        <f t="shared" ref="H213" si="353">(IF(D213="SHORT",E213-F213,IF(D213="LONG",F213-E213)))*C213</f>
        <v>2231.7500000000359</v>
      </c>
      <c r="I213" s="55"/>
      <c r="J213" s="56">
        <f t="shared" ref="J213" si="354">(H213+I213)/C213</f>
        <v>5.6500000000000909</v>
      </c>
      <c r="K213" s="57">
        <f t="shared" ref="K213" si="355">SUM(H213:I213)</f>
        <v>2231.7500000000359</v>
      </c>
    </row>
    <row r="214" spans="1:11" s="79" customFormat="1">
      <c r="A214" s="77">
        <v>43292</v>
      </c>
      <c r="B214" s="78" t="s">
        <v>114</v>
      </c>
      <c r="C214" s="78">
        <v>3703</v>
      </c>
      <c r="D214" s="78" t="s">
        <v>4</v>
      </c>
      <c r="E214" s="76">
        <v>121.5</v>
      </c>
      <c r="F214" s="76">
        <v>123.05</v>
      </c>
      <c r="G214" s="61">
        <v>124.9</v>
      </c>
      <c r="H214" s="62">
        <f t="shared" ref="H214" si="356">(IF(D214="SHORT",E214-F214,IF(D214="LONG",F214-E214)))*C214</f>
        <v>5739.6499999999896</v>
      </c>
      <c r="I214" s="63">
        <f t="shared" ref="I214" si="357">(IF(D214="SHORT",IF(G214="",0,E214-G214),IF(D214="LONG",IF(G214="",0,G214-F214))))*C214</f>
        <v>6850.550000000032</v>
      </c>
      <c r="J214" s="64">
        <f t="shared" ref="J214" si="358">(H214+I214)/C214</f>
        <v>3.4000000000000061</v>
      </c>
      <c r="K214" s="65">
        <f t="shared" ref="K214" si="359">SUM(H214:I214)</f>
        <v>12590.200000000023</v>
      </c>
    </row>
    <row r="215" spans="1:11" s="87" customFormat="1">
      <c r="A215" s="71">
        <v>43292</v>
      </c>
      <c r="B215" s="58" t="s">
        <v>183</v>
      </c>
      <c r="C215" s="58">
        <v>2153</v>
      </c>
      <c r="D215" s="58" t="s">
        <v>4</v>
      </c>
      <c r="E215" s="85">
        <v>209</v>
      </c>
      <c r="F215" s="85">
        <v>211.6</v>
      </c>
      <c r="G215" s="88"/>
      <c r="H215" s="54">
        <f t="shared" ref="H215" si="360">(IF(D215="SHORT",E215-F215,IF(D215="LONG",F215-E215)))*C215</f>
        <v>5597.7999999999874</v>
      </c>
      <c r="I215" s="55"/>
      <c r="J215" s="56">
        <f t="shared" ref="J215" si="361">(H215+I215)/C215</f>
        <v>2.5999999999999943</v>
      </c>
      <c r="K215" s="57">
        <f t="shared" ref="K215" si="362">SUM(H215:I215)</f>
        <v>5597.7999999999874</v>
      </c>
    </row>
    <row r="216" spans="1:11" s="87" customFormat="1">
      <c r="A216" s="71">
        <v>43291</v>
      </c>
      <c r="B216" s="58" t="s">
        <v>186</v>
      </c>
      <c r="C216" s="58">
        <v>913</v>
      </c>
      <c r="D216" s="58" t="s">
        <v>4</v>
      </c>
      <c r="E216" s="85">
        <v>492.5</v>
      </c>
      <c r="F216" s="85">
        <v>498.65</v>
      </c>
      <c r="G216" s="88"/>
      <c r="H216" s="54">
        <f t="shared" ref="H216:H217" si="363">(IF(D216="SHORT",E216-F216,IF(D216="LONG",F216-E216)))*C216</f>
        <v>5614.9499999999789</v>
      </c>
      <c r="I216" s="55"/>
      <c r="J216" s="56">
        <f t="shared" ref="J216:J217" si="364">(H216+I216)/C216</f>
        <v>6.1499999999999773</v>
      </c>
      <c r="K216" s="57">
        <f t="shared" ref="K216:K217" si="365">SUM(H216:I216)</f>
        <v>5614.9499999999789</v>
      </c>
    </row>
    <row r="217" spans="1:11" s="87" customFormat="1">
      <c r="A217" s="71">
        <v>43291</v>
      </c>
      <c r="B217" s="58" t="s">
        <v>151</v>
      </c>
      <c r="C217" s="58">
        <v>544</v>
      </c>
      <c r="D217" s="58" t="s">
        <v>4</v>
      </c>
      <c r="E217" s="85">
        <v>826.75</v>
      </c>
      <c r="F217" s="85">
        <v>837</v>
      </c>
      <c r="G217" s="88"/>
      <c r="H217" s="54">
        <f t="shared" si="363"/>
        <v>5576</v>
      </c>
      <c r="I217" s="55"/>
      <c r="J217" s="56">
        <f t="shared" si="364"/>
        <v>10.25</v>
      </c>
      <c r="K217" s="57">
        <f t="shared" si="365"/>
        <v>5576</v>
      </c>
    </row>
    <row r="218" spans="1:11" s="87" customFormat="1">
      <c r="A218" s="71">
        <v>43290</v>
      </c>
      <c r="B218" s="58" t="s">
        <v>165</v>
      </c>
      <c r="C218" s="58">
        <v>829</v>
      </c>
      <c r="D218" s="58" t="s">
        <v>20</v>
      </c>
      <c r="E218" s="85">
        <v>542.45000000000005</v>
      </c>
      <c r="F218" s="85">
        <v>539.6</v>
      </c>
      <c r="G218" s="88"/>
      <c r="H218" s="54">
        <f t="shared" ref="H218:H219" si="366">(IF(D218="SHORT",E218-F218,IF(D218="LONG",F218-E218)))*C218</f>
        <v>2362.6500000000187</v>
      </c>
      <c r="I218" s="55"/>
      <c r="J218" s="56">
        <f t="shared" ref="J218:J219" si="367">(H218+I218)/C218</f>
        <v>2.8500000000000227</v>
      </c>
      <c r="K218" s="57">
        <f t="shared" ref="K218:K219" si="368">SUM(H218:I218)</f>
        <v>2362.6500000000187</v>
      </c>
    </row>
    <row r="219" spans="1:11" s="87" customFormat="1">
      <c r="A219" s="71">
        <v>43290</v>
      </c>
      <c r="B219" s="58" t="s">
        <v>185</v>
      </c>
      <c r="C219" s="58">
        <v>117</v>
      </c>
      <c r="D219" s="58" t="s">
        <v>4</v>
      </c>
      <c r="E219" s="85">
        <v>3816.75</v>
      </c>
      <c r="F219" s="85">
        <v>3864.45</v>
      </c>
      <c r="G219" s="88"/>
      <c r="H219" s="54">
        <f t="shared" si="366"/>
        <v>5580.8999999999787</v>
      </c>
      <c r="I219" s="55"/>
      <c r="J219" s="56">
        <f t="shared" si="367"/>
        <v>47.699999999999818</v>
      </c>
      <c r="K219" s="57">
        <f t="shared" si="368"/>
        <v>5580.8999999999787</v>
      </c>
    </row>
    <row r="220" spans="1:11" s="79" customFormat="1">
      <c r="A220" s="77">
        <v>43287</v>
      </c>
      <c r="B220" s="78" t="s">
        <v>184</v>
      </c>
      <c r="C220" s="78">
        <v>382</v>
      </c>
      <c r="D220" s="78" t="s">
        <v>4</v>
      </c>
      <c r="E220" s="76">
        <v>1176.5</v>
      </c>
      <c r="F220" s="76">
        <v>1191.2</v>
      </c>
      <c r="G220" s="61">
        <v>1209.0999999999999</v>
      </c>
      <c r="H220" s="62">
        <f t="shared" ref="H220" si="369">(IF(D220="SHORT",E220-F220,IF(D220="LONG",F220-E220)))*C220</f>
        <v>5615.4000000000178</v>
      </c>
      <c r="I220" s="63">
        <f t="shared" ref="I220" si="370">(IF(D220="SHORT",IF(G220="",0,E220-G220),IF(D220="LONG",IF(G220="",0,G220-F220))))*C220</f>
        <v>6837.7999999999483</v>
      </c>
      <c r="J220" s="64">
        <f t="shared" ref="J220" si="371">(H220+I220)/C220</f>
        <v>32.599999999999909</v>
      </c>
      <c r="K220" s="65">
        <f t="shared" ref="K220" si="372">SUM(H220:I220)</f>
        <v>12453.199999999966</v>
      </c>
    </row>
    <row r="221" spans="1:11" s="79" customFormat="1">
      <c r="A221" s="77">
        <v>43286</v>
      </c>
      <c r="B221" s="78" t="s">
        <v>99</v>
      </c>
      <c r="C221" s="78">
        <v>1093</v>
      </c>
      <c r="D221" s="78" t="s">
        <v>4</v>
      </c>
      <c r="E221" s="76">
        <v>411.7</v>
      </c>
      <c r="F221" s="76">
        <v>416.8</v>
      </c>
      <c r="G221" s="61">
        <v>423.1</v>
      </c>
      <c r="H221" s="62">
        <f t="shared" ref="H221" si="373">(IF(D221="SHORT",E221-F221,IF(D221="LONG",F221-E221)))*C221</f>
        <v>5574.3000000000247</v>
      </c>
      <c r="I221" s="63">
        <f t="shared" ref="I221" si="374">(IF(D221="SHORT",IF(G221="",0,E221-G221),IF(D221="LONG",IF(G221="",0,G221-F221))))*C221</f>
        <v>6885.9000000000124</v>
      </c>
      <c r="J221" s="64">
        <f t="shared" ref="J221" si="375">(H221+I221)/C221</f>
        <v>11.400000000000034</v>
      </c>
      <c r="K221" s="65">
        <f t="shared" ref="K221" si="376">SUM(H221:I221)</f>
        <v>12460.200000000037</v>
      </c>
    </row>
    <row r="222" spans="1:11" s="87" customFormat="1">
      <c r="A222" s="71">
        <v>43285</v>
      </c>
      <c r="B222" s="58" t="s">
        <v>183</v>
      </c>
      <c r="C222" s="58">
        <v>2173</v>
      </c>
      <c r="D222" s="58" t="s">
        <v>4</v>
      </c>
      <c r="E222" s="85">
        <v>207</v>
      </c>
      <c r="F222" s="85">
        <v>209.55</v>
      </c>
      <c r="G222" s="88"/>
      <c r="H222" s="54">
        <f t="shared" ref="H222" si="377">(IF(D222="SHORT",E222-F222,IF(D222="LONG",F222-E222)))*C222</f>
        <v>5541.1500000000251</v>
      </c>
      <c r="I222" s="55"/>
      <c r="J222" s="56">
        <f t="shared" ref="J222" si="378">(H222+I222)/C222</f>
        <v>2.5500000000000114</v>
      </c>
      <c r="K222" s="57">
        <f t="shared" ref="K222" si="379">SUM(H222:I222)</f>
        <v>5541.1500000000251</v>
      </c>
    </row>
    <row r="223" spans="1:11" s="87" customFormat="1">
      <c r="A223" s="71">
        <v>43284</v>
      </c>
      <c r="B223" s="58" t="s">
        <v>182</v>
      </c>
      <c r="C223" s="58">
        <v>2319</v>
      </c>
      <c r="D223" s="58" t="s">
        <v>4</v>
      </c>
      <c r="E223" s="85">
        <v>194</v>
      </c>
      <c r="F223" s="85">
        <v>196.4</v>
      </c>
      <c r="G223" s="88"/>
      <c r="H223" s="54">
        <f t="shared" ref="H223" si="380">(IF(D223="SHORT",E223-F223,IF(D223="LONG",F223-E223)))*C223</f>
        <v>5565.6000000000131</v>
      </c>
      <c r="I223" s="55"/>
      <c r="J223" s="56">
        <f t="shared" ref="J223" si="381">(H223+I223)/C223</f>
        <v>2.4000000000000057</v>
      </c>
      <c r="K223" s="57">
        <f t="shared" ref="K223" si="382">SUM(H223:I223)</f>
        <v>5565.6000000000131</v>
      </c>
    </row>
    <row r="224" spans="1:11" s="87" customFormat="1">
      <c r="A224" s="71">
        <v>43283</v>
      </c>
      <c r="B224" s="58" t="s">
        <v>181</v>
      </c>
      <c r="C224" s="58">
        <v>1601</v>
      </c>
      <c r="D224" s="58" t="s">
        <v>20</v>
      </c>
      <c r="E224" s="85">
        <v>280.95</v>
      </c>
      <c r="F224" s="85">
        <v>283.75</v>
      </c>
      <c r="G224" s="88"/>
      <c r="H224" s="54">
        <f t="shared" ref="H224:H225" si="383">(IF(D224="SHORT",E224-F224,IF(D224="LONG",F224-E224)))*C224</f>
        <v>-4482.8000000000184</v>
      </c>
      <c r="I224" s="55"/>
      <c r="J224" s="56">
        <f t="shared" ref="J224:J225" si="384">(H224+I224)/C224</f>
        <v>-2.8000000000000114</v>
      </c>
      <c r="K224" s="57">
        <f t="shared" ref="K224:K225" si="385">SUM(H224:I224)</f>
        <v>-4482.8000000000184</v>
      </c>
    </row>
    <row r="225" spans="1:11" s="87" customFormat="1">
      <c r="A225" s="71">
        <v>43283</v>
      </c>
      <c r="B225" s="58" t="s">
        <v>46</v>
      </c>
      <c r="C225" s="58">
        <v>1347</v>
      </c>
      <c r="D225" s="58" t="s">
        <v>20</v>
      </c>
      <c r="E225" s="85">
        <v>333.9</v>
      </c>
      <c r="F225" s="85">
        <v>337.25</v>
      </c>
      <c r="G225" s="88"/>
      <c r="H225" s="54">
        <f t="shared" si="383"/>
        <v>-4512.4500000000307</v>
      </c>
      <c r="I225" s="55"/>
      <c r="J225" s="56">
        <f t="shared" si="384"/>
        <v>-3.3500000000000227</v>
      </c>
      <c r="K225" s="57">
        <f t="shared" si="385"/>
        <v>-4512.4500000000307</v>
      </c>
    </row>
    <row r="226" spans="1:11" ht="15" customHeight="1">
      <c r="A226" s="92"/>
      <c r="B226" s="89"/>
      <c r="C226" s="89"/>
      <c r="D226" s="89"/>
      <c r="E226" s="89"/>
      <c r="F226" s="89"/>
      <c r="G226" s="89"/>
      <c r="H226" s="90"/>
      <c r="I226" s="91"/>
      <c r="J226" s="89"/>
      <c r="K226" s="89"/>
    </row>
    <row r="227" spans="1:11" s="87" customFormat="1">
      <c r="A227" s="71">
        <v>43280</v>
      </c>
      <c r="B227" s="58" t="s">
        <v>123</v>
      </c>
      <c r="C227" s="58">
        <v>5614</v>
      </c>
      <c r="D227" s="58" t="s">
        <v>4</v>
      </c>
      <c r="E227" s="85">
        <v>80.150000000000006</v>
      </c>
      <c r="F227" s="85">
        <v>81.150000000000006</v>
      </c>
      <c r="G227" s="88"/>
      <c r="H227" s="54">
        <f t="shared" ref="H227:H228" si="386">(IF(D227="SHORT",E227-F227,IF(D227="LONG",F227-E227)))*C227</f>
        <v>5614</v>
      </c>
      <c r="I227" s="55"/>
      <c r="J227" s="56">
        <f t="shared" ref="J227:J228" si="387">(H227+I227)/C227</f>
        <v>1</v>
      </c>
      <c r="K227" s="57">
        <f t="shared" ref="K227:K228" si="388">SUM(H227:I227)</f>
        <v>5614</v>
      </c>
    </row>
    <row r="228" spans="1:11" s="87" customFormat="1">
      <c r="A228" s="71">
        <v>43280</v>
      </c>
      <c r="B228" s="58" t="s">
        <v>180</v>
      </c>
      <c r="C228" s="58">
        <v>6036</v>
      </c>
      <c r="D228" s="58" t="s">
        <v>4</v>
      </c>
      <c r="E228" s="85">
        <v>74.55</v>
      </c>
      <c r="F228" s="85">
        <v>75.45</v>
      </c>
      <c r="G228" s="88"/>
      <c r="H228" s="54">
        <f t="shared" si="386"/>
        <v>5432.4000000000342</v>
      </c>
      <c r="I228" s="55"/>
      <c r="J228" s="56">
        <f t="shared" si="387"/>
        <v>0.90000000000000568</v>
      </c>
      <c r="K228" s="57">
        <f t="shared" si="388"/>
        <v>5432.4000000000342</v>
      </c>
    </row>
    <row r="229" spans="1:11" s="87" customFormat="1">
      <c r="A229" s="71">
        <v>43279</v>
      </c>
      <c r="B229" s="58" t="s">
        <v>179</v>
      </c>
      <c r="C229" s="58">
        <v>1652</v>
      </c>
      <c r="D229" s="58" t="s">
        <v>20</v>
      </c>
      <c r="E229" s="85">
        <v>272.3</v>
      </c>
      <c r="F229" s="85">
        <v>271.7</v>
      </c>
      <c r="G229" s="88"/>
      <c r="H229" s="54">
        <f t="shared" ref="H229:H230" si="389">(IF(D229="SHORT",E229-F229,IF(D229="LONG",F229-E229)))*C229</f>
        <v>991.20000000003756</v>
      </c>
      <c r="I229" s="55"/>
      <c r="J229" s="56">
        <f t="shared" ref="J229:J230" si="390">(H229+I229)/C229</f>
        <v>0.60000000000002274</v>
      </c>
      <c r="K229" s="57">
        <f t="shared" ref="K229:K230" si="391">SUM(H229:I229)</f>
        <v>991.20000000003756</v>
      </c>
    </row>
    <row r="230" spans="1:11" s="87" customFormat="1">
      <c r="A230" s="71">
        <v>43279</v>
      </c>
      <c r="B230" s="58" t="s">
        <v>178</v>
      </c>
      <c r="C230" s="58">
        <v>358</v>
      </c>
      <c r="D230" s="58" t="s">
        <v>20</v>
      </c>
      <c r="E230" s="85">
        <v>1256.75</v>
      </c>
      <c r="F230" s="85">
        <v>1241.05</v>
      </c>
      <c r="G230" s="88"/>
      <c r="H230" s="54">
        <f t="shared" si="389"/>
        <v>5620.6000000000167</v>
      </c>
      <c r="I230" s="55"/>
      <c r="J230" s="56">
        <f t="shared" si="390"/>
        <v>15.700000000000047</v>
      </c>
      <c r="K230" s="57">
        <f t="shared" si="391"/>
        <v>5620.6000000000167</v>
      </c>
    </row>
    <row r="231" spans="1:11" s="79" customFormat="1">
      <c r="A231" s="77">
        <v>43278</v>
      </c>
      <c r="B231" s="78" t="s">
        <v>47</v>
      </c>
      <c r="C231" s="78">
        <v>646</v>
      </c>
      <c r="D231" s="78" t="s">
        <v>20</v>
      </c>
      <c r="E231" s="76">
        <v>696</v>
      </c>
      <c r="F231" s="76">
        <v>687.3</v>
      </c>
      <c r="G231" s="61">
        <v>676.95</v>
      </c>
      <c r="H231" s="62">
        <f t="shared" ref="H231:H232" si="392">(IF(D231="SHORT",E231-F231,IF(D231="LONG",F231-E231)))*C231</f>
        <v>5620.2000000000298</v>
      </c>
      <c r="I231" s="63">
        <f t="shared" ref="I231" si="393">(IF(D231="SHORT",IF(G231="",0,E231-G231),IF(D231="LONG",IF(G231="",0,G231-F231))))*C231</f>
        <v>12306.29999999997</v>
      </c>
      <c r="J231" s="64">
        <f t="shared" ref="J231:J232" si="394">(H231+I231)/C231</f>
        <v>27.75</v>
      </c>
      <c r="K231" s="65">
        <f t="shared" ref="K231:K232" si="395">SUM(H231:I231)</f>
        <v>17926.5</v>
      </c>
    </row>
    <row r="232" spans="1:11" s="87" customFormat="1">
      <c r="A232" s="71">
        <v>43278</v>
      </c>
      <c r="B232" s="58" t="s">
        <v>171</v>
      </c>
      <c r="C232" s="58">
        <v>322</v>
      </c>
      <c r="D232" s="58" t="s">
        <v>20</v>
      </c>
      <c r="E232" s="85">
        <v>1394.2</v>
      </c>
      <c r="F232" s="85">
        <v>1376.75</v>
      </c>
      <c r="G232" s="88"/>
      <c r="H232" s="54">
        <f t="shared" si="392"/>
        <v>5618.9000000000142</v>
      </c>
      <c r="I232" s="55"/>
      <c r="J232" s="56">
        <f t="shared" si="394"/>
        <v>17.450000000000045</v>
      </c>
      <c r="K232" s="57">
        <f t="shared" si="395"/>
        <v>5618.9000000000142</v>
      </c>
    </row>
    <row r="233" spans="1:11" s="87" customFormat="1">
      <c r="A233" s="71">
        <v>43277</v>
      </c>
      <c r="B233" s="58" t="s">
        <v>177</v>
      </c>
      <c r="C233" s="58">
        <v>2486</v>
      </c>
      <c r="D233" s="58" t="s">
        <v>4</v>
      </c>
      <c r="E233" s="85">
        <v>181</v>
      </c>
      <c r="F233" s="85">
        <v>181.5</v>
      </c>
      <c r="G233" s="86"/>
      <c r="H233" s="54">
        <f t="shared" ref="H233:H235" si="396">(IF(D233="SHORT",E233-F233,IF(D233="LONG",F233-E233)))*C233</f>
        <v>1243</v>
      </c>
      <c r="I233" s="55"/>
      <c r="J233" s="56">
        <f>(H233+I233)/C233</f>
        <v>0.5</v>
      </c>
      <c r="K233" s="57">
        <f t="shared" ref="K233:K235" si="397">SUM(H233:I233)</f>
        <v>1243</v>
      </c>
    </row>
    <row r="234" spans="1:11" s="79" customFormat="1">
      <c r="A234" s="77">
        <v>43277</v>
      </c>
      <c r="B234" s="78" t="s">
        <v>143</v>
      </c>
      <c r="C234" s="78">
        <v>483</v>
      </c>
      <c r="D234" s="78" t="s">
        <v>4</v>
      </c>
      <c r="E234" s="76">
        <v>930</v>
      </c>
      <c r="F234" s="76">
        <v>941.6</v>
      </c>
      <c r="G234" s="61">
        <v>955.75</v>
      </c>
      <c r="H234" s="62">
        <f t="shared" si="396"/>
        <v>5602.8000000000111</v>
      </c>
      <c r="I234" s="63">
        <f t="shared" ref="I234" si="398">(IF(D234="SHORT",IF(G234="",0,E234-G234),IF(D234="LONG",IF(G234="",0,G234-F234))))*C234</f>
        <v>6834.4499999999889</v>
      </c>
      <c r="J234" s="64">
        <f t="shared" ref="J234:J235" si="399">(H234+I234)/C234</f>
        <v>25.75</v>
      </c>
      <c r="K234" s="65">
        <f t="shared" si="397"/>
        <v>12437.25</v>
      </c>
    </row>
    <row r="235" spans="1:11" s="87" customFormat="1">
      <c r="A235" s="71">
        <v>43277</v>
      </c>
      <c r="B235" s="58" t="s">
        <v>161</v>
      </c>
      <c r="C235" s="58">
        <v>3333</v>
      </c>
      <c r="D235" s="58" t="s">
        <v>4</v>
      </c>
      <c r="E235" s="85">
        <v>135</v>
      </c>
      <c r="F235" s="85">
        <v>136.69999999999999</v>
      </c>
      <c r="G235" s="86"/>
      <c r="H235" s="54">
        <f t="shared" si="396"/>
        <v>5666.0999999999622</v>
      </c>
      <c r="I235" s="55"/>
      <c r="J235" s="56">
        <f t="shared" si="399"/>
        <v>1.6999999999999886</v>
      </c>
      <c r="K235" s="57">
        <f t="shared" si="397"/>
        <v>5666.0999999999622</v>
      </c>
    </row>
    <row r="236" spans="1:11" s="5" customFormat="1">
      <c r="A236" s="71">
        <v>43276</v>
      </c>
      <c r="B236" s="58" t="s">
        <v>176</v>
      </c>
      <c r="C236" s="84">
        <v>776</v>
      </c>
      <c r="D236" s="58" t="s">
        <v>4</v>
      </c>
      <c r="E236" s="53">
        <v>579.79999999999995</v>
      </c>
      <c r="F236" s="53">
        <v>582.29999999999995</v>
      </c>
      <c r="G236" s="53"/>
      <c r="H236" s="54">
        <f t="shared" ref="H236" si="400">(IF(D236="SHORT",E236-F236,IF(D236="LONG",F236-E236)))*C236</f>
        <v>1940</v>
      </c>
      <c r="I236" s="55"/>
      <c r="J236" s="56">
        <f t="shared" ref="J236" si="401">(H236+I236)/C236</f>
        <v>2.5</v>
      </c>
      <c r="K236" s="57">
        <f t="shared" ref="K236" si="402">SUM(H236:I236)</f>
        <v>1940</v>
      </c>
    </row>
    <row r="237" spans="1:11" s="5" customFormat="1">
      <c r="A237" s="71">
        <v>43273</v>
      </c>
      <c r="B237" s="58" t="s">
        <v>175</v>
      </c>
      <c r="C237" s="84">
        <v>724</v>
      </c>
      <c r="D237" s="58" t="s">
        <v>4</v>
      </c>
      <c r="E237" s="53">
        <v>621.25</v>
      </c>
      <c r="F237" s="53">
        <v>629</v>
      </c>
      <c r="G237" s="53"/>
      <c r="H237" s="54">
        <f t="shared" ref="H237:H238" si="403">(IF(D237="SHORT",E237-F237,IF(D237="LONG",F237-E237)))*C237</f>
        <v>5611</v>
      </c>
      <c r="I237" s="55"/>
      <c r="J237" s="56">
        <f t="shared" ref="J237:J238" si="404">(H237+I237)/C237</f>
        <v>7.75</v>
      </c>
      <c r="K237" s="57">
        <f t="shared" ref="K237:K238" si="405">SUM(H237:I237)</f>
        <v>5611</v>
      </c>
    </row>
    <row r="238" spans="1:11" s="5" customFormat="1">
      <c r="A238" s="71">
        <v>43273</v>
      </c>
      <c r="B238" s="58" t="s">
        <v>3</v>
      </c>
      <c r="C238" s="84">
        <v>533</v>
      </c>
      <c r="D238" s="58" t="s">
        <v>20</v>
      </c>
      <c r="E238" s="53">
        <v>844</v>
      </c>
      <c r="F238" s="53">
        <v>852.45</v>
      </c>
      <c r="G238" s="53"/>
      <c r="H238" s="54">
        <f t="shared" si="403"/>
        <v>-4503.850000000024</v>
      </c>
      <c r="I238" s="55"/>
      <c r="J238" s="56">
        <f t="shared" si="404"/>
        <v>-8.4500000000000455</v>
      </c>
      <c r="K238" s="57">
        <f t="shared" si="405"/>
        <v>-4503.850000000024</v>
      </c>
    </row>
    <row r="239" spans="1:11" s="5" customFormat="1">
      <c r="A239" s="71">
        <v>43272</v>
      </c>
      <c r="B239" s="58" t="s">
        <v>174</v>
      </c>
      <c r="C239" s="84">
        <v>353</v>
      </c>
      <c r="D239" s="58" t="s">
        <v>20</v>
      </c>
      <c r="E239" s="53">
        <v>1271.5999999999999</v>
      </c>
      <c r="F239" s="53">
        <v>1255.7</v>
      </c>
      <c r="G239" s="53"/>
      <c r="H239" s="54">
        <f t="shared" ref="H239:H240" si="406">(IF(D239="SHORT",E239-F239,IF(D239="LONG",F239-E239)))*C239</f>
        <v>5612.6999999999516</v>
      </c>
      <c r="I239" s="55"/>
      <c r="J239" s="56">
        <f t="shared" ref="J239:J240" si="407">(H239+I239)/C239</f>
        <v>15.899999999999864</v>
      </c>
      <c r="K239" s="57">
        <f t="shared" ref="K239:K240" si="408">SUM(H239:I239)</f>
        <v>5612.6999999999516</v>
      </c>
    </row>
    <row r="240" spans="1:11" s="5" customFormat="1">
      <c r="A240" s="71">
        <v>43272</v>
      </c>
      <c r="B240" s="58" t="s">
        <v>173</v>
      </c>
      <c r="C240" s="84">
        <v>5418</v>
      </c>
      <c r="D240" s="58" t="s">
        <v>20</v>
      </c>
      <c r="E240" s="53">
        <v>83.05</v>
      </c>
      <c r="F240" s="53">
        <v>82.55</v>
      </c>
      <c r="G240" s="53"/>
      <c r="H240" s="54">
        <f t="shared" si="406"/>
        <v>2709</v>
      </c>
      <c r="I240" s="55"/>
      <c r="J240" s="56">
        <f t="shared" si="407"/>
        <v>0.5</v>
      </c>
      <c r="K240" s="57">
        <f t="shared" si="408"/>
        <v>2709</v>
      </c>
    </row>
    <row r="241" spans="1:11" s="5" customFormat="1">
      <c r="A241" s="71">
        <v>43271</v>
      </c>
      <c r="B241" s="58" t="s">
        <v>172</v>
      </c>
      <c r="C241" s="84">
        <v>381</v>
      </c>
      <c r="D241" s="58" t="s">
        <v>4</v>
      </c>
      <c r="E241" s="53">
        <v>1179</v>
      </c>
      <c r="F241" s="53">
        <v>1188</v>
      </c>
      <c r="G241" s="53"/>
      <c r="H241" s="54">
        <f t="shared" ref="H241" si="409">(IF(D241="SHORT",E241-F241,IF(D241="LONG",F241-E241)))*C241</f>
        <v>3429</v>
      </c>
      <c r="I241" s="55"/>
      <c r="J241" s="56">
        <f t="shared" ref="J241" si="410">(H241+I241)/C241</f>
        <v>9</v>
      </c>
      <c r="K241" s="57">
        <f t="shared" ref="K241" si="411">SUM(H241:I241)</f>
        <v>3429</v>
      </c>
    </row>
    <row r="242" spans="1:11" s="5" customFormat="1">
      <c r="A242" s="71">
        <v>43270</v>
      </c>
      <c r="B242" s="58" t="s">
        <v>66</v>
      </c>
      <c r="C242" s="84">
        <v>327</v>
      </c>
      <c r="D242" s="58" t="s">
        <v>20</v>
      </c>
      <c r="E242" s="53">
        <v>1375.3</v>
      </c>
      <c r="F242" s="53">
        <v>1358.1</v>
      </c>
      <c r="G242" s="53"/>
      <c r="H242" s="54">
        <f t="shared" ref="H242" si="412">(IF(D242="SHORT",E242-F242,IF(D242="LONG",F242-E242)))*C242</f>
        <v>5624.4000000000151</v>
      </c>
      <c r="I242" s="55"/>
      <c r="J242" s="56">
        <f t="shared" ref="J242" si="413">(H242+I242)/C242</f>
        <v>17.200000000000045</v>
      </c>
      <c r="K242" s="57">
        <f t="shared" ref="K242" si="414">SUM(H242:I242)</f>
        <v>5624.4000000000151</v>
      </c>
    </row>
    <row r="243" spans="1:11" s="5" customFormat="1">
      <c r="A243" s="71">
        <v>43269</v>
      </c>
      <c r="B243" s="58" t="s">
        <v>72</v>
      </c>
      <c r="C243" s="84">
        <v>339</v>
      </c>
      <c r="D243" s="58" t="s">
        <v>20</v>
      </c>
      <c r="E243" s="53">
        <v>1325.5</v>
      </c>
      <c r="F243" s="53">
        <v>1323.45</v>
      </c>
      <c r="G243" s="53"/>
      <c r="H243" s="54">
        <f t="shared" ref="H243:H244" si="415">(IF(D243="SHORT",E243-F243,IF(D243="LONG",F243-E243)))*C243</f>
        <v>694.94999999998458</v>
      </c>
      <c r="I243" s="55"/>
      <c r="J243" s="56">
        <f t="shared" ref="J243:J244" si="416">(H243+I243)/C243</f>
        <v>2.0499999999999545</v>
      </c>
      <c r="K243" s="57">
        <f t="shared" ref="K243:K244" si="417">SUM(H243:I243)</f>
        <v>694.94999999998458</v>
      </c>
    </row>
    <row r="244" spans="1:11" s="5" customFormat="1">
      <c r="A244" s="71">
        <v>43269</v>
      </c>
      <c r="B244" s="58" t="s">
        <v>167</v>
      </c>
      <c r="C244" s="84">
        <v>6219</v>
      </c>
      <c r="D244" s="58" t="s">
        <v>20</v>
      </c>
      <c r="E244" s="53">
        <v>72.349999999999994</v>
      </c>
      <c r="F244" s="53">
        <v>71.5</v>
      </c>
      <c r="G244" s="53"/>
      <c r="H244" s="54">
        <f t="shared" si="415"/>
        <v>5286.1499999999651</v>
      </c>
      <c r="I244" s="55"/>
      <c r="J244" s="56">
        <f t="shared" si="416"/>
        <v>0.84999999999999443</v>
      </c>
      <c r="K244" s="57">
        <f t="shared" si="417"/>
        <v>5286.1499999999651</v>
      </c>
    </row>
    <row r="245" spans="1:11" s="5" customFormat="1">
      <c r="A245" s="71">
        <v>43266</v>
      </c>
      <c r="B245" s="58" t="s">
        <v>171</v>
      </c>
      <c r="C245" s="84">
        <v>304</v>
      </c>
      <c r="D245" s="58" t="s">
        <v>20</v>
      </c>
      <c r="E245" s="53">
        <v>1478.1</v>
      </c>
      <c r="F245" s="53">
        <v>1459.8</v>
      </c>
      <c r="G245" s="53"/>
      <c r="H245" s="54">
        <f t="shared" ref="H245" si="418">(IF(D245="SHORT",E245-F245,IF(D245="LONG",F245-E245)))*C245</f>
        <v>5563.1999999999862</v>
      </c>
      <c r="I245" s="55"/>
      <c r="J245" s="56">
        <f t="shared" ref="J245" si="419">(H245+I245)/C245</f>
        <v>18.299999999999955</v>
      </c>
      <c r="K245" s="57">
        <f t="shared" ref="K245" si="420">SUM(H245:I245)</f>
        <v>5563.1999999999862</v>
      </c>
    </row>
    <row r="246" spans="1:11" s="5" customFormat="1">
      <c r="A246" s="71">
        <v>43264</v>
      </c>
      <c r="B246" s="58" t="s">
        <v>170</v>
      </c>
      <c r="C246" s="84">
        <v>599</v>
      </c>
      <c r="D246" s="58" t="s">
        <v>4</v>
      </c>
      <c r="E246" s="53">
        <v>750.1</v>
      </c>
      <c r="F246" s="53">
        <v>742.2</v>
      </c>
      <c r="G246" s="53"/>
      <c r="H246" s="54">
        <f t="shared" ref="H246" si="421">(IF(D246="SHORT",E246-F246,IF(D246="LONG",F246-E246)))*C246</f>
        <v>-4732.0999999999867</v>
      </c>
      <c r="I246" s="55"/>
      <c r="J246" s="56">
        <f t="shared" ref="J246" si="422">(H246+I246)/C246</f>
        <v>-7.8999999999999782</v>
      </c>
      <c r="K246" s="57">
        <f t="shared" ref="K246" si="423">SUM(H246:I246)</f>
        <v>-4732.0999999999867</v>
      </c>
    </row>
    <row r="247" spans="1:11" s="5" customFormat="1">
      <c r="A247" s="71">
        <v>43263</v>
      </c>
      <c r="B247" s="58" t="s">
        <v>166</v>
      </c>
      <c r="C247" s="84">
        <v>354</v>
      </c>
      <c r="D247" s="58" t="s">
        <v>4</v>
      </c>
      <c r="E247" s="53">
        <v>1268.75</v>
      </c>
      <c r="F247" s="53">
        <v>1278</v>
      </c>
      <c r="G247" s="53"/>
      <c r="H247" s="54">
        <f t="shared" ref="H247" si="424">(IF(D247="SHORT",E247-F247,IF(D247="LONG",F247-E247)))*C247</f>
        <v>3274.5</v>
      </c>
      <c r="I247" s="55"/>
      <c r="J247" s="56">
        <f t="shared" ref="J247" si="425">(H247+I247)/C247</f>
        <v>9.25</v>
      </c>
      <c r="K247" s="57">
        <f t="shared" ref="K247" si="426">SUM(H247:I247)</f>
        <v>3274.5</v>
      </c>
    </row>
    <row r="248" spans="1:11" s="5" customFormat="1">
      <c r="A248" s="71">
        <v>43263</v>
      </c>
      <c r="B248" s="58" t="s">
        <v>169</v>
      </c>
      <c r="C248" s="84">
        <v>2211</v>
      </c>
      <c r="D248" s="58" t="s">
        <v>4</v>
      </c>
      <c r="E248" s="53">
        <v>203.45</v>
      </c>
      <c r="F248" s="53">
        <v>205.95</v>
      </c>
      <c r="G248" s="53"/>
      <c r="H248" s="54">
        <f t="shared" ref="H248" si="427">(IF(D248="SHORT",E248-F248,IF(D248="LONG",F248-E248)))*C248</f>
        <v>5527.5</v>
      </c>
      <c r="I248" s="55"/>
      <c r="J248" s="56">
        <f t="shared" ref="J248" si="428">(H248+I248)/C248</f>
        <v>2.5</v>
      </c>
      <c r="K248" s="57">
        <f t="shared" ref="K248" si="429">SUM(H248:I248)</f>
        <v>5527.5</v>
      </c>
    </row>
    <row r="249" spans="1:11" s="5" customFormat="1">
      <c r="A249" s="71">
        <v>43259</v>
      </c>
      <c r="B249" s="58" t="s">
        <v>161</v>
      </c>
      <c r="C249" s="84">
        <v>3351</v>
      </c>
      <c r="D249" s="58" t="s">
        <v>4</v>
      </c>
      <c r="E249" s="53">
        <v>134.25</v>
      </c>
      <c r="F249" s="53">
        <v>135.94999999999999</v>
      </c>
      <c r="G249" s="53"/>
      <c r="H249" s="54">
        <f t="shared" ref="H249:H250" si="430">(IF(D249="SHORT",E249-F249,IF(D249="LONG",F249-E249)))*C249</f>
        <v>5696.6999999999616</v>
      </c>
      <c r="I249" s="55"/>
      <c r="J249" s="56">
        <f t="shared" ref="J249:J250" si="431">(H249+I249)/C249</f>
        <v>1.6999999999999886</v>
      </c>
      <c r="K249" s="57">
        <f t="shared" ref="K249:K250" si="432">SUM(H249:I249)</f>
        <v>5696.6999999999616</v>
      </c>
    </row>
    <row r="250" spans="1:11" s="5" customFormat="1">
      <c r="A250" s="71">
        <v>43259</v>
      </c>
      <c r="B250" s="58" t="s">
        <v>168</v>
      </c>
      <c r="C250" s="84">
        <v>187</v>
      </c>
      <c r="D250" s="58" t="s">
        <v>4</v>
      </c>
      <c r="E250" s="53">
        <v>2396</v>
      </c>
      <c r="F250" s="53">
        <v>2425.9499999999998</v>
      </c>
      <c r="G250" s="53"/>
      <c r="H250" s="54">
        <f t="shared" si="430"/>
        <v>5600.649999999966</v>
      </c>
      <c r="I250" s="55"/>
      <c r="J250" s="56">
        <f t="shared" si="431"/>
        <v>29.949999999999818</v>
      </c>
      <c r="K250" s="57">
        <f t="shared" si="432"/>
        <v>5600.649999999966</v>
      </c>
    </row>
    <row r="251" spans="1:11" s="5" customFormat="1">
      <c r="A251" s="71">
        <v>43258</v>
      </c>
      <c r="B251" s="58" t="s">
        <v>152</v>
      </c>
      <c r="C251" s="84">
        <v>1636</v>
      </c>
      <c r="D251" s="58" t="s">
        <v>4</v>
      </c>
      <c r="E251" s="53">
        <v>275</v>
      </c>
      <c r="F251" s="53">
        <v>276.14999999999998</v>
      </c>
      <c r="G251" s="53"/>
      <c r="H251" s="54">
        <f t="shared" ref="H251:H252" si="433">(IF(D251="SHORT",E251-F251,IF(D251="LONG",F251-E251)))*C251</f>
        <v>1881.3999999999628</v>
      </c>
      <c r="I251" s="55"/>
      <c r="J251" s="56">
        <f t="shared" ref="J251:J252" si="434">(H251+I251)/C251</f>
        <v>1.1499999999999773</v>
      </c>
      <c r="K251" s="57">
        <f t="shared" ref="K251:K252" si="435">SUM(H251:I251)</f>
        <v>1881.3999999999628</v>
      </c>
    </row>
    <row r="252" spans="1:11" s="5" customFormat="1">
      <c r="A252" s="71">
        <v>43258</v>
      </c>
      <c r="B252" s="58" t="s">
        <v>167</v>
      </c>
      <c r="C252" s="84">
        <v>6632</v>
      </c>
      <c r="D252" s="58" t="s">
        <v>4</v>
      </c>
      <c r="E252" s="53">
        <v>67.849999999999994</v>
      </c>
      <c r="F252" s="53">
        <v>67.150000000000006</v>
      </c>
      <c r="G252" s="53"/>
      <c r="H252" s="54">
        <f t="shared" si="433"/>
        <v>-4642.3999999999251</v>
      </c>
      <c r="I252" s="55"/>
      <c r="J252" s="56">
        <f t="shared" si="434"/>
        <v>-0.69999999999998874</v>
      </c>
      <c r="K252" s="57">
        <f t="shared" si="435"/>
        <v>-4642.3999999999251</v>
      </c>
    </row>
    <row r="253" spans="1:11" s="5" customFormat="1">
      <c r="A253" s="71">
        <v>43257</v>
      </c>
      <c r="B253" s="58" t="s">
        <v>166</v>
      </c>
      <c r="C253" s="84">
        <v>415</v>
      </c>
      <c r="D253" s="58" t="s">
        <v>4</v>
      </c>
      <c r="E253" s="53">
        <v>1082</v>
      </c>
      <c r="F253" s="53">
        <v>1095.5</v>
      </c>
      <c r="G253" s="53"/>
      <c r="H253" s="54">
        <f t="shared" ref="H253:H254" si="436">(IF(D253="SHORT",E253-F253,IF(D253="LONG",F253-E253)))*C253</f>
        <v>5602.5</v>
      </c>
      <c r="I253" s="55"/>
      <c r="J253" s="56">
        <f t="shared" ref="J253:J254" si="437">(H253+I253)/C253</f>
        <v>13.5</v>
      </c>
      <c r="K253" s="57">
        <f t="shared" ref="K253:K254" si="438">SUM(H253:I253)</f>
        <v>5602.5</v>
      </c>
    </row>
    <row r="254" spans="1:11" s="5" customFormat="1">
      <c r="A254" s="71">
        <v>43257</v>
      </c>
      <c r="B254" s="58" t="s">
        <v>165</v>
      </c>
      <c r="C254" s="84">
        <v>826</v>
      </c>
      <c r="D254" s="58" t="s">
        <v>4</v>
      </c>
      <c r="E254" s="53">
        <v>544.5</v>
      </c>
      <c r="F254" s="53">
        <v>551.29999999999995</v>
      </c>
      <c r="G254" s="53"/>
      <c r="H254" s="54">
        <f t="shared" si="436"/>
        <v>5616.7999999999629</v>
      </c>
      <c r="I254" s="55"/>
      <c r="J254" s="56">
        <f t="shared" si="437"/>
        <v>6.7999999999999554</v>
      </c>
      <c r="K254" s="57">
        <f t="shared" si="438"/>
        <v>5616.7999999999629</v>
      </c>
    </row>
    <row r="255" spans="1:11" s="5" customFormat="1">
      <c r="A255" s="71">
        <v>43256</v>
      </c>
      <c r="B255" s="58" t="s">
        <v>145</v>
      </c>
      <c r="C255" s="84">
        <v>362</v>
      </c>
      <c r="D255" s="58" t="s">
        <v>20</v>
      </c>
      <c r="E255" s="53">
        <v>1240.2</v>
      </c>
      <c r="F255" s="53">
        <v>1234</v>
      </c>
      <c r="G255" s="53"/>
      <c r="H255" s="54">
        <f t="shared" ref="H255:H256" si="439">(IF(D255="SHORT",E255-F255,IF(D255="LONG",F255-E255)))*C255</f>
        <v>2244.4000000000165</v>
      </c>
      <c r="I255" s="55"/>
      <c r="J255" s="56">
        <f t="shared" ref="J255:J256" si="440">(H255+I255)/C255</f>
        <v>6.2000000000000455</v>
      </c>
      <c r="K255" s="57">
        <f t="shared" ref="K255:K256" si="441">SUM(H255:I255)</f>
        <v>2244.4000000000165</v>
      </c>
    </row>
    <row r="256" spans="1:11" s="5" customFormat="1">
      <c r="A256" s="71">
        <v>43256</v>
      </c>
      <c r="B256" s="58" t="s">
        <v>71</v>
      </c>
      <c r="C256" s="84">
        <v>173</v>
      </c>
      <c r="D256" s="58" t="s">
        <v>4</v>
      </c>
      <c r="E256" s="53">
        <v>2594</v>
      </c>
      <c r="F256" s="53">
        <v>2566.75</v>
      </c>
      <c r="G256" s="53"/>
      <c r="H256" s="54">
        <f t="shared" si="439"/>
        <v>-4714.25</v>
      </c>
      <c r="I256" s="55"/>
      <c r="J256" s="56">
        <f t="shared" si="440"/>
        <v>-27.25</v>
      </c>
      <c r="K256" s="57">
        <f t="shared" si="441"/>
        <v>-4714.25</v>
      </c>
    </row>
    <row r="257" spans="1:11" s="5" customFormat="1">
      <c r="A257" s="71">
        <v>43255</v>
      </c>
      <c r="B257" s="58" t="s">
        <v>164</v>
      </c>
      <c r="C257" s="84">
        <v>1154</v>
      </c>
      <c r="D257" s="58" t="s">
        <v>20</v>
      </c>
      <c r="E257" s="53">
        <v>389.8</v>
      </c>
      <c r="F257" s="53">
        <v>386.85</v>
      </c>
      <c r="G257" s="53"/>
      <c r="H257" s="54">
        <f t="shared" ref="H257" si="442">(IF(D257="SHORT",E257-F257,IF(D257="LONG",F257-E257)))*C257</f>
        <v>3404.299999999987</v>
      </c>
      <c r="I257" s="55"/>
      <c r="J257" s="56">
        <f t="shared" ref="J257" si="443">(H257+I257)/C257</f>
        <v>2.9499999999999886</v>
      </c>
      <c r="K257" s="57">
        <f t="shared" ref="K257" si="444">SUM(H257:I257)</f>
        <v>3404.299999999987</v>
      </c>
    </row>
    <row r="258" spans="1:11" s="5" customFormat="1">
      <c r="A258" s="71">
        <v>43252</v>
      </c>
      <c r="B258" s="58" t="s">
        <v>137</v>
      </c>
      <c r="C258" s="84">
        <v>3737</v>
      </c>
      <c r="D258" s="58" t="s">
        <v>20</v>
      </c>
      <c r="E258" s="53">
        <v>120.4</v>
      </c>
      <c r="F258" s="53">
        <v>119.75</v>
      </c>
      <c r="G258" s="53"/>
      <c r="H258" s="54">
        <f t="shared" ref="H258" si="445">(IF(D258="SHORT",E258-F258,IF(D258="LONG",F258-E258)))*C258</f>
        <v>2429.0500000000211</v>
      </c>
      <c r="I258" s="55"/>
      <c r="J258" s="56">
        <f t="shared" ref="J258" si="446">(H258+I258)/C258</f>
        <v>0.65000000000000568</v>
      </c>
      <c r="K258" s="57">
        <f t="shared" ref="K258" si="447">SUM(H258:I258)</f>
        <v>2429.0500000000211</v>
      </c>
    </row>
    <row r="259" spans="1:11" ht="15.75">
      <c r="A259" s="83"/>
      <c r="B259" s="80"/>
      <c r="C259" s="80"/>
      <c r="D259" s="80"/>
      <c r="E259" s="80"/>
      <c r="F259" s="80"/>
      <c r="G259" s="80"/>
      <c r="H259" s="81"/>
      <c r="I259" s="82"/>
      <c r="J259" s="80"/>
      <c r="K259" s="80"/>
    </row>
    <row r="260" spans="1:11" s="5" customFormat="1">
      <c r="A260" s="71">
        <v>43251</v>
      </c>
      <c r="B260" s="58" t="s">
        <v>135</v>
      </c>
      <c r="C260" s="84">
        <v>258</v>
      </c>
      <c r="D260" s="58" t="s">
        <v>20</v>
      </c>
      <c r="E260" s="53">
        <v>1743.95</v>
      </c>
      <c r="F260" s="53">
        <v>1736.5</v>
      </c>
      <c r="G260" s="53"/>
      <c r="H260" s="54">
        <f t="shared" ref="H260:H261" si="448">(IF(D260="SHORT",E260-F260,IF(D260="LONG",F260-E260)))*C260</f>
        <v>1922.1000000000117</v>
      </c>
      <c r="I260" s="55"/>
      <c r="J260" s="56">
        <f t="shared" ref="J260:J261" si="449">(H260+I260)/C260</f>
        <v>7.4500000000000455</v>
      </c>
      <c r="K260" s="57">
        <f t="shared" ref="K260:K261" si="450">SUM(H260:I260)</f>
        <v>1922.1000000000117</v>
      </c>
    </row>
    <row r="261" spans="1:11" s="5" customFormat="1">
      <c r="A261" s="71">
        <v>43251</v>
      </c>
      <c r="B261" s="58" t="s">
        <v>156</v>
      </c>
      <c r="C261" s="52">
        <v>1125</v>
      </c>
      <c r="D261" s="58" t="s">
        <v>4</v>
      </c>
      <c r="E261" s="53">
        <v>399.8</v>
      </c>
      <c r="F261" s="53">
        <v>404.75</v>
      </c>
      <c r="G261" s="53"/>
      <c r="H261" s="54">
        <f t="shared" si="448"/>
        <v>5568.7499999999873</v>
      </c>
      <c r="I261" s="55"/>
      <c r="J261" s="56">
        <f t="shared" si="449"/>
        <v>4.9499999999999886</v>
      </c>
      <c r="K261" s="57">
        <f t="shared" si="450"/>
        <v>5568.7499999999873</v>
      </c>
    </row>
    <row r="262" spans="1:11" s="5" customFormat="1">
      <c r="A262" s="71">
        <v>43248</v>
      </c>
      <c r="B262" s="58" t="s">
        <v>163</v>
      </c>
      <c r="C262" s="52">
        <v>1217</v>
      </c>
      <c r="D262" s="58" t="s">
        <v>4</v>
      </c>
      <c r="E262" s="53">
        <v>369.5</v>
      </c>
      <c r="F262" s="53">
        <v>373</v>
      </c>
      <c r="G262" s="53"/>
      <c r="H262" s="54">
        <f t="shared" ref="H262" si="451">(IF(D262="SHORT",E262-F262,IF(D262="LONG",F262-E262)))*C262</f>
        <v>4259.5</v>
      </c>
      <c r="I262" s="55"/>
      <c r="J262" s="56">
        <f t="shared" ref="J262" si="452">(H262+I262)/C262</f>
        <v>3.5</v>
      </c>
      <c r="K262" s="57">
        <f t="shared" ref="K262" si="453">SUM(H262:I262)</f>
        <v>4259.5</v>
      </c>
    </row>
    <row r="263" spans="1:11" s="79" customFormat="1">
      <c r="A263" s="77">
        <v>43245</v>
      </c>
      <c r="B263" s="78" t="s">
        <v>132</v>
      </c>
      <c r="C263" s="78">
        <v>1589</v>
      </c>
      <c r="D263" s="78" t="s">
        <v>4</v>
      </c>
      <c r="E263" s="76">
        <v>283.05</v>
      </c>
      <c r="F263" s="76">
        <v>286.55</v>
      </c>
      <c r="G263" s="61">
        <v>290.89999999999998</v>
      </c>
      <c r="H263" s="62">
        <f t="shared" ref="H263:H264" si="454">(IF(D263="SHORT",E263-F263,IF(D263="LONG",F263-E263)))*C263</f>
        <v>5561.5</v>
      </c>
      <c r="I263" s="63">
        <f t="shared" ref="I263:I264" si="455">(IF(D263="SHORT",IF(G263="",0,E263-G263),IF(D263="LONG",IF(G263="",0,G263-F263))))*C263</f>
        <v>6912.149999999946</v>
      </c>
      <c r="J263" s="64">
        <f t="shared" ref="J263:J264" si="456">(H263+I263)/C263</f>
        <v>7.8499999999999668</v>
      </c>
      <c r="K263" s="65">
        <f t="shared" ref="K263:K264" si="457">SUM(H263:I263)</f>
        <v>12473.649999999947</v>
      </c>
    </row>
    <row r="264" spans="1:11" s="79" customFormat="1">
      <c r="A264" s="77">
        <v>43245</v>
      </c>
      <c r="B264" s="78" t="s">
        <v>99</v>
      </c>
      <c r="C264" s="78">
        <v>972</v>
      </c>
      <c r="D264" s="78" t="s">
        <v>4</v>
      </c>
      <c r="E264" s="76">
        <v>462.6</v>
      </c>
      <c r="F264" s="76">
        <v>468.4</v>
      </c>
      <c r="G264" s="61">
        <v>475.5</v>
      </c>
      <c r="H264" s="62">
        <f t="shared" si="454"/>
        <v>5637.5999999999558</v>
      </c>
      <c r="I264" s="63">
        <f t="shared" si="455"/>
        <v>6901.2000000000226</v>
      </c>
      <c r="J264" s="64">
        <f t="shared" si="456"/>
        <v>12.899999999999977</v>
      </c>
      <c r="K264" s="65">
        <f t="shared" si="457"/>
        <v>12538.799999999977</v>
      </c>
    </row>
    <row r="265" spans="1:11" s="5" customFormat="1">
      <c r="A265" s="71">
        <v>43244</v>
      </c>
      <c r="B265" s="58" t="s">
        <v>132</v>
      </c>
      <c r="C265" s="52">
        <v>1603</v>
      </c>
      <c r="D265" s="58" t="s">
        <v>4</v>
      </c>
      <c r="E265" s="53">
        <v>280.64999999999998</v>
      </c>
      <c r="F265" s="53">
        <v>282.5</v>
      </c>
      <c r="G265" s="53"/>
      <c r="H265" s="54">
        <f t="shared" ref="H265:H266" si="458">(IF(D265="SHORT",E265-F265,IF(D265="LONG",F265-E265)))*C265</f>
        <v>2965.5500000000366</v>
      </c>
      <c r="I265" s="55"/>
      <c r="J265" s="56">
        <f t="shared" ref="J265:J266" si="459">(H265+I265)/C265</f>
        <v>1.8500000000000227</v>
      </c>
      <c r="K265" s="57">
        <f t="shared" ref="K265:K266" si="460">SUM(H265:I265)</f>
        <v>2965.5500000000366</v>
      </c>
    </row>
    <row r="266" spans="1:11" s="5" customFormat="1">
      <c r="A266" s="71">
        <v>43244</v>
      </c>
      <c r="B266" s="58" t="s">
        <v>162</v>
      </c>
      <c r="C266" s="52">
        <v>841</v>
      </c>
      <c r="D266" s="58" t="s">
        <v>20</v>
      </c>
      <c r="E266" s="53">
        <v>534.54999999999995</v>
      </c>
      <c r="F266" s="53">
        <v>540</v>
      </c>
      <c r="G266" s="53"/>
      <c r="H266" s="54">
        <f t="shared" si="458"/>
        <v>-4583.450000000038</v>
      </c>
      <c r="I266" s="55"/>
      <c r="J266" s="56">
        <f t="shared" si="459"/>
        <v>-5.4500000000000455</v>
      </c>
      <c r="K266" s="57">
        <f t="shared" si="460"/>
        <v>-4583.450000000038</v>
      </c>
    </row>
    <row r="267" spans="1:11" s="5" customFormat="1">
      <c r="A267" s="71">
        <v>43243</v>
      </c>
      <c r="B267" s="58" t="s">
        <v>146</v>
      </c>
      <c r="C267" s="52">
        <v>1392</v>
      </c>
      <c r="D267" s="58" t="s">
        <v>4</v>
      </c>
      <c r="E267" s="53">
        <v>323.05</v>
      </c>
      <c r="F267" s="53">
        <v>323.45</v>
      </c>
      <c r="G267" s="53"/>
      <c r="H267" s="54">
        <f t="shared" ref="H267:H268" si="461">(IF(D267="SHORT",E267-F267,IF(D267="LONG",F267-E267)))*C267</f>
        <v>556.79999999996835</v>
      </c>
      <c r="I267" s="55"/>
      <c r="J267" s="56">
        <f t="shared" ref="J267:J268" si="462">(H267+I267)/C267</f>
        <v>0.39999999999997726</v>
      </c>
      <c r="K267" s="57">
        <f t="shared" ref="K267:K268" si="463">SUM(H267:I267)</f>
        <v>556.79999999996835</v>
      </c>
    </row>
    <row r="268" spans="1:11" s="5" customFormat="1">
      <c r="A268" s="71">
        <v>43243</v>
      </c>
      <c r="B268" s="58" t="s">
        <v>161</v>
      </c>
      <c r="C268" s="52">
        <v>2903</v>
      </c>
      <c r="D268" s="58" t="s">
        <v>4</v>
      </c>
      <c r="E268" s="53">
        <v>155</v>
      </c>
      <c r="F268" s="53">
        <v>157</v>
      </c>
      <c r="G268" s="53"/>
      <c r="H268" s="54">
        <f t="shared" si="461"/>
        <v>5806</v>
      </c>
      <c r="I268" s="55"/>
      <c r="J268" s="56">
        <f t="shared" si="462"/>
        <v>2</v>
      </c>
      <c r="K268" s="57">
        <f t="shared" si="463"/>
        <v>5806</v>
      </c>
    </row>
    <row r="269" spans="1:11" s="5" customFormat="1">
      <c r="A269" s="71">
        <v>43241</v>
      </c>
      <c r="B269" s="58" t="s">
        <v>160</v>
      </c>
      <c r="C269" s="52">
        <v>3035</v>
      </c>
      <c r="D269" s="58" t="s">
        <v>20</v>
      </c>
      <c r="E269" s="53">
        <v>148.25</v>
      </c>
      <c r="F269" s="53">
        <v>147.6</v>
      </c>
      <c r="G269" s="53"/>
      <c r="H269" s="54">
        <f t="shared" ref="H269:H270" si="464">(IF(D269="SHORT",E269-F269,IF(D269="LONG",F269-E269)))*C269</f>
        <v>1972.7500000000173</v>
      </c>
      <c r="I269" s="55"/>
      <c r="J269" s="56">
        <f t="shared" ref="J269:J270" si="465">(H269+I269)/C269</f>
        <v>0.65000000000000568</v>
      </c>
      <c r="K269" s="57">
        <f t="shared" ref="K269:K270" si="466">SUM(H269:I269)</f>
        <v>1972.7500000000173</v>
      </c>
    </row>
    <row r="270" spans="1:11" s="5" customFormat="1">
      <c r="A270" s="71">
        <v>43241</v>
      </c>
      <c r="B270" s="58" t="s">
        <v>159</v>
      </c>
      <c r="C270" s="52">
        <v>580</v>
      </c>
      <c r="D270" s="58" t="s">
        <v>20</v>
      </c>
      <c r="E270" s="53">
        <v>775</v>
      </c>
      <c r="F270" s="53">
        <v>782.9</v>
      </c>
      <c r="G270" s="53"/>
      <c r="H270" s="54">
        <f t="shared" si="464"/>
        <v>-4581.9999999999873</v>
      </c>
      <c r="I270" s="55"/>
      <c r="J270" s="56">
        <f t="shared" si="465"/>
        <v>-7.8999999999999782</v>
      </c>
      <c r="K270" s="57">
        <f t="shared" si="466"/>
        <v>-4581.9999999999873</v>
      </c>
    </row>
    <row r="271" spans="1:11" s="5" customFormat="1">
      <c r="A271" s="71">
        <v>43238</v>
      </c>
      <c r="B271" s="58" t="s">
        <v>67</v>
      </c>
      <c r="C271" s="52">
        <v>3734</v>
      </c>
      <c r="D271" s="58" t="s">
        <v>20</v>
      </c>
      <c r="E271" s="53">
        <v>120.5</v>
      </c>
      <c r="F271" s="53">
        <v>121.7</v>
      </c>
      <c r="G271" s="53"/>
      <c r="H271" s="54">
        <f t="shared" ref="H271" si="467">(IF(D271="SHORT",E271-F271,IF(D271="LONG",F271-E271)))*C271</f>
        <v>-4480.8000000000102</v>
      </c>
      <c r="I271" s="55"/>
      <c r="J271" s="56">
        <f t="shared" ref="J271" si="468">(H271+I271)/C271</f>
        <v>-1.2000000000000026</v>
      </c>
      <c r="K271" s="57">
        <f t="shared" ref="K271" si="469">SUM(H271:I271)</f>
        <v>-4480.8000000000102</v>
      </c>
    </row>
    <row r="272" spans="1:11" s="5" customFormat="1">
      <c r="A272" s="71">
        <v>43237</v>
      </c>
      <c r="B272" s="58" t="s">
        <v>158</v>
      </c>
      <c r="C272" s="52">
        <v>5303</v>
      </c>
      <c r="D272" s="58" t="s">
        <v>4</v>
      </c>
      <c r="E272" s="53">
        <v>84.85</v>
      </c>
      <c r="F272" s="53">
        <v>85.9</v>
      </c>
      <c r="G272" s="53"/>
      <c r="H272" s="54">
        <f t="shared" ref="H272:H273" si="470">(IF(D272="SHORT",E272-F272,IF(D272="LONG",F272-E272)))*C272</f>
        <v>5568.1500000000606</v>
      </c>
      <c r="I272" s="55"/>
      <c r="J272" s="56">
        <f t="shared" ref="J272:J273" si="471">(H272+I272)/C272</f>
        <v>1.0500000000000114</v>
      </c>
      <c r="K272" s="57">
        <f t="shared" ref="K272:K273" si="472">SUM(H272:I272)</f>
        <v>5568.1500000000606</v>
      </c>
    </row>
    <row r="273" spans="1:11" s="5" customFormat="1">
      <c r="A273" s="71">
        <v>43237</v>
      </c>
      <c r="B273" s="58" t="s">
        <v>157</v>
      </c>
      <c r="C273" s="52">
        <v>382</v>
      </c>
      <c r="D273" s="58" t="s">
        <v>20</v>
      </c>
      <c r="E273" s="53">
        <v>1174.95</v>
      </c>
      <c r="F273" s="53">
        <v>1161</v>
      </c>
      <c r="G273" s="53"/>
      <c r="H273" s="54">
        <f t="shared" si="470"/>
        <v>5328.9000000000178</v>
      </c>
      <c r="I273" s="55"/>
      <c r="J273" s="56">
        <f t="shared" si="471"/>
        <v>13.950000000000047</v>
      </c>
      <c r="K273" s="57">
        <f t="shared" si="472"/>
        <v>5328.9000000000178</v>
      </c>
    </row>
    <row r="274" spans="1:11" s="5" customFormat="1">
      <c r="A274" s="71">
        <v>43236</v>
      </c>
      <c r="B274" s="58" t="s">
        <v>156</v>
      </c>
      <c r="C274" s="52">
        <v>1129</v>
      </c>
      <c r="D274" s="58" t="s">
        <v>20</v>
      </c>
      <c r="E274" s="53">
        <v>398.35</v>
      </c>
      <c r="F274" s="53">
        <v>400</v>
      </c>
      <c r="G274" s="53"/>
      <c r="H274" s="54">
        <f t="shared" ref="H274:H275" si="473">(IF(D274="SHORT",E274-F274,IF(D274="LONG",F274-E274)))*C274</f>
        <v>-1862.8499999999744</v>
      </c>
      <c r="I274" s="55"/>
      <c r="J274" s="56">
        <f t="shared" ref="J274:J275" si="474">(H274+I274)/C274</f>
        <v>-1.6499999999999773</v>
      </c>
      <c r="K274" s="57">
        <f t="shared" ref="K274:K275" si="475">SUM(H274:I274)</f>
        <v>-1862.8499999999744</v>
      </c>
    </row>
    <row r="275" spans="1:11" s="5" customFormat="1">
      <c r="A275" s="71">
        <v>43236</v>
      </c>
      <c r="B275" s="58" t="s">
        <v>147</v>
      </c>
      <c r="C275" s="52">
        <v>2453</v>
      </c>
      <c r="D275" s="58" t="s">
        <v>4</v>
      </c>
      <c r="E275" s="53">
        <v>183.4</v>
      </c>
      <c r="F275" s="53">
        <v>184.6</v>
      </c>
      <c r="G275" s="53"/>
      <c r="H275" s="54">
        <f t="shared" si="473"/>
        <v>2943.5999999999722</v>
      </c>
      <c r="I275" s="55"/>
      <c r="J275" s="56">
        <f t="shared" si="474"/>
        <v>1.1999999999999886</v>
      </c>
      <c r="K275" s="57">
        <f t="shared" si="475"/>
        <v>2943.5999999999722</v>
      </c>
    </row>
    <row r="276" spans="1:11" s="79" customFormat="1">
      <c r="A276" s="77">
        <v>43235</v>
      </c>
      <c r="B276" s="78" t="s">
        <v>132</v>
      </c>
      <c r="C276" s="78">
        <v>1415</v>
      </c>
      <c r="D276" s="78" t="s">
        <v>4</v>
      </c>
      <c r="E276" s="76">
        <v>317.89999999999998</v>
      </c>
      <c r="F276" s="76">
        <v>321.7</v>
      </c>
      <c r="G276" s="61">
        <v>326.55</v>
      </c>
      <c r="H276" s="62">
        <f t="shared" ref="H276" si="476">(IF(D276="SHORT",E276-F276,IF(D276="LONG",F276-E276)))*C276</f>
        <v>5377.0000000000164</v>
      </c>
      <c r="I276" s="63">
        <f>(IF(D276="SHORT",IF(G276="",0,E276-G276),IF(D276="LONG",IF(G276="",0,G276-F276))))*C276</f>
        <v>6862.7500000000318</v>
      </c>
      <c r="J276" s="64">
        <f t="shared" ref="J276" si="477">(H276+I276)/C276</f>
        <v>8.6500000000000341</v>
      </c>
      <c r="K276" s="65">
        <f t="shared" ref="K276" si="478">SUM(H276:I276)</f>
        <v>12239.750000000047</v>
      </c>
    </row>
    <row r="277" spans="1:11" s="5" customFormat="1">
      <c r="A277" s="71">
        <v>43234</v>
      </c>
      <c r="B277" s="58" t="s">
        <v>155</v>
      </c>
      <c r="C277" s="52">
        <v>702</v>
      </c>
      <c r="D277" s="58" t="s">
        <v>4</v>
      </c>
      <c r="E277" s="53">
        <v>641</v>
      </c>
      <c r="F277" s="53">
        <v>636.95000000000005</v>
      </c>
      <c r="G277" s="53"/>
      <c r="H277" s="54">
        <f t="shared" ref="H277" si="479">(IF(D277="SHORT",E277-F277,IF(D277="LONG",F277-E277)))*C277</f>
        <v>-2843.0999999999681</v>
      </c>
      <c r="I277" s="55"/>
      <c r="J277" s="56">
        <f t="shared" ref="J277" si="480">(H277+I277)/C277</f>
        <v>-4.0499999999999545</v>
      </c>
      <c r="K277" s="57">
        <f t="shared" ref="K277" si="481">SUM(H277:I277)</f>
        <v>-2843.0999999999681</v>
      </c>
    </row>
    <row r="278" spans="1:11" s="5" customFormat="1">
      <c r="A278" s="71">
        <v>43231</v>
      </c>
      <c r="B278" s="58" t="s">
        <v>154</v>
      </c>
      <c r="C278" s="52">
        <v>744</v>
      </c>
      <c r="D278" s="58" t="s">
        <v>4</v>
      </c>
      <c r="E278" s="53">
        <v>604.5</v>
      </c>
      <c r="F278" s="53">
        <v>609.29999999999995</v>
      </c>
      <c r="G278" s="53"/>
      <c r="H278" s="54">
        <f t="shared" ref="H278:H279" si="482">(IF(D278="SHORT",E278-F278,IF(D278="LONG",F278-E278)))*C278</f>
        <v>3571.1999999999662</v>
      </c>
      <c r="I278" s="55"/>
      <c r="J278" s="56">
        <f t="shared" ref="J278:J279" si="483">(H278+I278)/C278</f>
        <v>4.7999999999999545</v>
      </c>
      <c r="K278" s="57">
        <f t="shared" ref="K278:K279" si="484">SUM(H278:I278)</f>
        <v>3571.1999999999662</v>
      </c>
    </row>
    <row r="279" spans="1:11" s="5" customFormat="1">
      <c r="A279" s="71">
        <v>43231</v>
      </c>
      <c r="B279" s="58" t="s">
        <v>153</v>
      </c>
      <c r="C279" s="52">
        <v>411</v>
      </c>
      <c r="D279" s="58" t="s">
        <v>4</v>
      </c>
      <c r="E279" s="53">
        <v>1094.2</v>
      </c>
      <c r="F279" s="53">
        <v>1107.8499999999999</v>
      </c>
      <c r="G279" s="53"/>
      <c r="H279" s="54">
        <f t="shared" si="482"/>
        <v>5610.1499999999442</v>
      </c>
      <c r="I279" s="55"/>
      <c r="J279" s="56">
        <f t="shared" si="483"/>
        <v>13.649999999999864</v>
      </c>
      <c r="K279" s="57">
        <f t="shared" si="484"/>
        <v>5610.1499999999442</v>
      </c>
    </row>
    <row r="280" spans="1:11" s="5" customFormat="1">
      <c r="A280" s="71">
        <v>43230</v>
      </c>
      <c r="B280" s="58" t="s">
        <v>152</v>
      </c>
      <c r="C280" s="52">
        <v>1566</v>
      </c>
      <c r="D280" s="58" t="s">
        <v>20</v>
      </c>
      <c r="E280" s="53">
        <v>287.35000000000002</v>
      </c>
      <c r="F280" s="53">
        <v>283.75</v>
      </c>
      <c r="G280" s="53"/>
      <c r="H280" s="54">
        <f t="shared" ref="H280" si="485">(IF(D280="SHORT",E280-F280,IF(D280="LONG",F280-E280)))*C280</f>
        <v>5637.6000000000358</v>
      </c>
      <c r="I280" s="55"/>
      <c r="J280" s="56">
        <f t="shared" ref="J280" si="486">(H280+I280)/C280</f>
        <v>3.6000000000000227</v>
      </c>
      <c r="K280" s="57">
        <f t="shared" ref="K280" si="487">SUM(H280:I280)</f>
        <v>5637.6000000000358</v>
      </c>
    </row>
    <row r="281" spans="1:11" s="5" customFormat="1">
      <c r="A281" s="71">
        <v>43228</v>
      </c>
      <c r="B281" s="58" t="s">
        <v>151</v>
      </c>
      <c r="C281" s="52">
        <v>463</v>
      </c>
      <c r="D281" s="58" t="s">
        <v>4</v>
      </c>
      <c r="E281" s="53">
        <v>971.85</v>
      </c>
      <c r="F281" s="53">
        <v>983.9</v>
      </c>
      <c r="G281" s="53"/>
      <c r="H281" s="54">
        <f t="shared" ref="H281" si="488">(IF(D281="SHORT",E281-F281,IF(D281="LONG",F281-E281)))*C281</f>
        <v>5579.1499999999787</v>
      </c>
      <c r="I281" s="55"/>
      <c r="J281" s="56">
        <f t="shared" ref="J281" si="489">(H281+I281)/C281</f>
        <v>12.049999999999955</v>
      </c>
      <c r="K281" s="57">
        <f t="shared" ref="K281" si="490">SUM(H281:I281)</f>
        <v>5579.1499999999787</v>
      </c>
    </row>
    <row r="282" spans="1:11" s="5" customFormat="1">
      <c r="A282" s="71">
        <v>43227</v>
      </c>
      <c r="B282" s="58" t="s">
        <v>149</v>
      </c>
      <c r="C282" s="52">
        <v>1956</v>
      </c>
      <c r="D282" s="58" t="s">
        <v>4</v>
      </c>
      <c r="E282" s="53">
        <v>240</v>
      </c>
      <c r="F282" s="53">
        <v>243</v>
      </c>
      <c r="G282" s="53"/>
      <c r="H282" s="54">
        <f t="shared" ref="H282:H283" si="491">(IF(D282="SHORT",E282-F282,IF(D282="LONG",F282-E282)))*C282</f>
        <v>5868</v>
      </c>
      <c r="I282" s="55"/>
      <c r="J282" s="56">
        <f t="shared" ref="J282:J283" si="492">(H282+I282)/C282</f>
        <v>3</v>
      </c>
      <c r="K282" s="57">
        <f t="shared" ref="K282:K283" si="493">SUM(H282:I282)</f>
        <v>5868</v>
      </c>
    </row>
    <row r="283" spans="1:11" s="79" customFormat="1">
      <c r="A283" s="77">
        <v>43224</v>
      </c>
      <c r="B283" s="78" t="s">
        <v>150</v>
      </c>
      <c r="C283" s="78">
        <v>1414</v>
      </c>
      <c r="D283" s="78" t="s">
        <v>4</v>
      </c>
      <c r="E283" s="76">
        <v>318.2</v>
      </c>
      <c r="F283" s="76">
        <v>321.35000000000002</v>
      </c>
      <c r="G283" s="61">
        <v>326.05</v>
      </c>
      <c r="H283" s="62">
        <f t="shared" si="491"/>
        <v>4454.1000000000486</v>
      </c>
      <c r="I283" s="63">
        <f>(IF(D283="SHORT",IF(G283="",0,E283-G283),IF(D283="LONG",IF(G283="",0,G283-F283))))*C283</f>
        <v>6645.7999999999838</v>
      </c>
      <c r="J283" s="64">
        <f t="shared" si="492"/>
        <v>7.8500000000000227</v>
      </c>
      <c r="K283" s="65">
        <f t="shared" si="493"/>
        <v>11099.900000000032</v>
      </c>
    </row>
    <row r="284" spans="1:11" s="5" customFormat="1">
      <c r="A284" s="71">
        <v>43224</v>
      </c>
      <c r="B284" s="58" t="s">
        <v>148</v>
      </c>
      <c r="C284" s="52">
        <v>435</v>
      </c>
      <c r="D284" s="58" t="s">
        <v>20</v>
      </c>
      <c r="E284" s="53">
        <v>1033.75</v>
      </c>
      <c r="F284" s="53">
        <v>1021.35</v>
      </c>
      <c r="G284" s="53"/>
      <c r="H284" s="54">
        <f t="shared" ref="H284" si="494">(IF(D284="SHORT",E284-F284,IF(D284="LONG",F284-E284)))*C284</f>
        <v>5393.99999999999</v>
      </c>
      <c r="I284" s="55"/>
      <c r="J284" s="56">
        <f t="shared" ref="J284" si="495">(H284+I284)/C284</f>
        <v>12.399999999999977</v>
      </c>
      <c r="K284" s="57">
        <f t="shared" ref="K284" si="496">SUM(H284:I284)</f>
        <v>5393.99999999999</v>
      </c>
    </row>
    <row r="285" spans="1:11" s="5" customFormat="1">
      <c r="A285" s="71">
        <v>43223</v>
      </c>
      <c r="B285" s="58" t="s">
        <v>147</v>
      </c>
      <c r="C285" s="52">
        <v>2423</v>
      </c>
      <c r="D285" s="58" t="s">
        <v>20</v>
      </c>
      <c r="E285" s="53">
        <v>185.65</v>
      </c>
      <c r="F285" s="53">
        <v>187.05</v>
      </c>
      <c r="G285" s="53"/>
      <c r="H285" s="54">
        <f t="shared" ref="H285" si="497">(IF(D285="SHORT",E285-F285,IF(D285="LONG",F285-E285)))*C285</f>
        <v>-3392.2000000000139</v>
      </c>
      <c r="I285" s="55"/>
      <c r="J285" s="56">
        <f t="shared" ref="J285" si="498">(H285+I285)/C285</f>
        <v>-1.4000000000000057</v>
      </c>
      <c r="K285" s="57">
        <f t="shared" ref="K285" si="499">SUM(H285:I285)</f>
        <v>-3392.2000000000139</v>
      </c>
    </row>
    <row r="286" spans="1:11" s="5" customFormat="1">
      <c r="A286" s="71">
        <v>43222</v>
      </c>
      <c r="B286" s="58" t="s">
        <v>129</v>
      </c>
      <c r="C286" s="52">
        <v>1270</v>
      </c>
      <c r="D286" s="58" t="s">
        <v>4</v>
      </c>
      <c r="E286" s="53">
        <v>353.9</v>
      </c>
      <c r="F286" s="53">
        <v>355.35</v>
      </c>
      <c r="G286" s="53"/>
      <c r="H286" s="54">
        <f t="shared" ref="H286" si="500">(IF(D286="SHORT",E286-F286,IF(D286="LONG",F286-E286)))*C286</f>
        <v>1841.5000000000578</v>
      </c>
      <c r="I286" s="55"/>
      <c r="J286" s="56">
        <f t="shared" ref="J286" si="501">(H286+I286)/C286</f>
        <v>1.4500000000000455</v>
      </c>
      <c r="K286" s="57">
        <f t="shared" ref="K286" si="502">SUM(H286:I286)</f>
        <v>1841.5000000000578</v>
      </c>
    </row>
    <row r="287" spans="1:11" ht="15.75">
      <c r="A287" s="75"/>
      <c r="B287" s="72"/>
      <c r="C287" s="72"/>
      <c r="D287" s="72"/>
      <c r="E287" s="72"/>
      <c r="F287" s="72"/>
      <c r="G287" s="72"/>
      <c r="H287" s="73"/>
      <c r="I287" s="74"/>
      <c r="J287" s="72"/>
      <c r="K287" s="72"/>
    </row>
    <row r="288" spans="1:11" s="5" customFormat="1">
      <c r="A288" s="71">
        <v>43220</v>
      </c>
      <c r="B288" s="58" t="s">
        <v>146</v>
      </c>
      <c r="C288" s="52">
        <v>1365</v>
      </c>
      <c r="D288" s="58" t="s">
        <v>4</v>
      </c>
      <c r="E288" s="53">
        <v>329.5</v>
      </c>
      <c r="F288" s="53">
        <v>333.5</v>
      </c>
      <c r="G288" s="53"/>
      <c r="H288" s="54">
        <f t="shared" ref="H288" si="503">(IF(D288="SHORT",E288-F288,IF(D288="LONG",F288-E288)))*C288</f>
        <v>5460</v>
      </c>
      <c r="I288" s="55"/>
      <c r="J288" s="56">
        <f t="shared" ref="J288" si="504">(H288+I288)/C288</f>
        <v>4</v>
      </c>
      <c r="K288" s="57">
        <f t="shared" ref="K288" si="505">SUM(H288:I288)</f>
        <v>5460</v>
      </c>
    </row>
    <row r="289" spans="1:11" s="5" customFormat="1">
      <c r="A289" s="71">
        <v>43217</v>
      </c>
      <c r="B289" s="58" t="s">
        <v>145</v>
      </c>
      <c r="C289" s="52">
        <v>407</v>
      </c>
      <c r="D289" s="58" t="s">
        <v>4</v>
      </c>
      <c r="E289" s="53">
        <v>1105.05</v>
      </c>
      <c r="F289" s="53">
        <v>1113</v>
      </c>
      <c r="G289" s="53"/>
      <c r="H289" s="54">
        <f t="shared" ref="H289" si="506">(IF(D289="SHORT",E289-F289,IF(D289="LONG",F289-E289)))*C289</f>
        <v>3235.6500000000187</v>
      </c>
      <c r="I289" s="55"/>
      <c r="J289" s="56">
        <f t="shared" ref="J289" si="507">(H289+I289)/C289</f>
        <v>7.9500000000000464</v>
      </c>
      <c r="K289" s="57">
        <f t="shared" ref="K289" si="508">SUM(H289:I289)</f>
        <v>3235.6500000000187</v>
      </c>
    </row>
    <row r="290" spans="1:11" s="5" customFormat="1">
      <c r="A290" s="71">
        <v>43216</v>
      </c>
      <c r="B290" s="58" t="s">
        <v>144</v>
      </c>
      <c r="C290" s="52">
        <v>8093</v>
      </c>
      <c r="D290" s="58" t="s">
        <v>4</v>
      </c>
      <c r="E290" s="53">
        <v>55.6</v>
      </c>
      <c r="F290" s="53">
        <v>56.25</v>
      </c>
      <c r="G290" s="53"/>
      <c r="H290" s="54">
        <f t="shared" ref="H290" si="509">(IF(D290="SHORT",E290-F290,IF(D290="LONG",F290-E290)))*C290</f>
        <v>5260.4499999999889</v>
      </c>
      <c r="I290" s="55"/>
      <c r="J290" s="56">
        <f t="shared" ref="J290" si="510">(H290+I290)/C290</f>
        <v>0.64999999999999858</v>
      </c>
      <c r="K290" s="57">
        <f t="shared" ref="K290" si="511">SUM(H290:I290)</f>
        <v>5260.4499999999889</v>
      </c>
    </row>
    <row r="291" spans="1:11" s="5" customFormat="1">
      <c r="A291" s="71">
        <v>43215</v>
      </c>
      <c r="B291" s="58" t="s">
        <v>143</v>
      </c>
      <c r="C291" s="52">
        <v>437</v>
      </c>
      <c r="D291" s="58" t="s">
        <v>4</v>
      </c>
      <c r="E291" s="53">
        <v>1028</v>
      </c>
      <c r="F291" s="53">
        <v>1040.8499999999999</v>
      </c>
      <c r="G291" s="53"/>
      <c r="H291" s="54">
        <f t="shared" ref="H291" si="512">(IF(D291="SHORT",E291-F291,IF(D291="LONG",F291-E291)))*C291</f>
        <v>5615.4499999999607</v>
      </c>
      <c r="I291" s="55"/>
      <c r="J291" s="56">
        <f t="shared" ref="J291" si="513">(H291+I291)/C291</f>
        <v>12.849999999999911</v>
      </c>
      <c r="K291" s="57">
        <f t="shared" ref="K291" si="514">SUM(H291:I291)</f>
        <v>5615.4499999999607</v>
      </c>
    </row>
    <row r="292" spans="1:11" s="5" customFormat="1">
      <c r="A292" s="71">
        <v>43214</v>
      </c>
      <c r="B292" s="58" t="s">
        <v>142</v>
      </c>
      <c r="C292" s="52">
        <v>3460</v>
      </c>
      <c r="D292" s="58" t="s">
        <v>4</v>
      </c>
      <c r="E292" s="53">
        <v>130.05000000000001</v>
      </c>
      <c r="F292" s="53">
        <v>131.15</v>
      </c>
      <c r="G292" s="53"/>
      <c r="H292" s="54">
        <f t="shared" ref="H292" si="515">(IF(D292="SHORT",E292-F292,IF(D292="LONG",F292-E292)))*C292</f>
        <v>3805.9999999999804</v>
      </c>
      <c r="I292" s="55"/>
      <c r="J292" s="56">
        <f t="shared" ref="J292" si="516">(H292+I292)/C292</f>
        <v>1.0999999999999943</v>
      </c>
      <c r="K292" s="57">
        <f t="shared" ref="K292" si="517">SUM(H292:I292)</f>
        <v>3805.9999999999804</v>
      </c>
    </row>
    <row r="293" spans="1:11" s="5" customFormat="1">
      <c r="A293" s="71">
        <v>43213</v>
      </c>
      <c r="B293" s="58" t="s">
        <v>141</v>
      </c>
      <c r="C293" s="52">
        <v>243</v>
      </c>
      <c r="D293" s="58" t="s">
        <v>4</v>
      </c>
      <c r="E293" s="53">
        <v>1845</v>
      </c>
      <c r="F293" s="53">
        <v>1868</v>
      </c>
      <c r="G293" s="53"/>
      <c r="H293" s="54">
        <f t="shared" ref="H293" si="518">(IF(D293="SHORT",E293-F293,IF(D293="LONG",F293-E293)))*C293</f>
        <v>5589</v>
      </c>
      <c r="I293" s="55"/>
      <c r="J293" s="56">
        <f t="shared" ref="J293" si="519">(H293+I293)/C293</f>
        <v>23</v>
      </c>
      <c r="K293" s="57">
        <f t="shared" ref="K293" si="520">SUM(H293:I293)</f>
        <v>5589</v>
      </c>
    </row>
    <row r="294" spans="1:11" s="5" customFormat="1">
      <c r="A294" s="71">
        <v>43210</v>
      </c>
      <c r="B294" s="58" t="s">
        <v>140</v>
      </c>
      <c r="C294" s="52">
        <v>422</v>
      </c>
      <c r="D294" s="58" t="s">
        <v>4</v>
      </c>
      <c r="E294" s="53">
        <v>1065.5</v>
      </c>
      <c r="F294" s="53">
        <v>1073.95</v>
      </c>
      <c r="G294" s="53"/>
      <c r="H294" s="54">
        <f t="shared" ref="H294" si="521">(IF(D294="SHORT",E294-F294,IF(D294="LONG",F294-E294)))*C294</f>
        <v>3565.9000000000192</v>
      </c>
      <c r="I294" s="55"/>
      <c r="J294" s="56">
        <f t="shared" ref="J294" si="522">(H294+I294)/C294</f>
        <v>8.4500000000000455</v>
      </c>
      <c r="K294" s="57">
        <f t="shared" ref="K294" si="523">SUM(H294:I294)</f>
        <v>3565.9000000000192</v>
      </c>
    </row>
    <row r="295" spans="1:11" s="5" customFormat="1">
      <c r="A295" s="71">
        <v>43209</v>
      </c>
      <c r="B295" s="58" t="s">
        <v>139</v>
      </c>
      <c r="C295" s="52">
        <v>5572</v>
      </c>
      <c r="D295" s="58" t="s">
        <v>4</v>
      </c>
      <c r="E295" s="53">
        <v>80.75</v>
      </c>
      <c r="F295" s="53">
        <v>81.25</v>
      </c>
      <c r="G295" s="53"/>
      <c r="H295" s="54">
        <f t="shared" ref="H295" si="524">(IF(D295="SHORT",E295-F295,IF(D295="LONG",F295-E295)))*C295</f>
        <v>2786</v>
      </c>
      <c r="I295" s="55"/>
      <c r="J295" s="56">
        <f t="shared" ref="J295" si="525">(H295+I295)/C295</f>
        <v>0.5</v>
      </c>
      <c r="K295" s="57">
        <f t="shared" ref="K295" si="526">SUM(H295:I295)</f>
        <v>2786</v>
      </c>
    </row>
    <row r="296" spans="1:11" s="5" customFormat="1">
      <c r="A296" s="71">
        <v>43208</v>
      </c>
      <c r="B296" s="58" t="s">
        <v>138</v>
      </c>
      <c r="C296" s="52">
        <v>498</v>
      </c>
      <c r="D296" s="58" t="s">
        <v>4</v>
      </c>
      <c r="E296" s="53">
        <v>903</v>
      </c>
      <c r="F296" s="53">
        <v>913.25</v>
      </c>
      <c r="G296" s="53"/>
      <c r="H296" s="54">
        <f t="shared" ref="H296" si="527">(IF(D296="SHORT",E296-F296,IF(D296="LONG",F296-E296)))*C296</f>
        <v>5104.5</v>
      </c>
      <c r="I296" s="55"/>
      <c r="J296" s="56">
        <f t="shared" ref="J296" si="528">(H296+I296)/C296</f>
        <v>10.25</v>
      </c>
      <c r="K296" s="57">
        <f t="shared" ref="K296" si="529">SUM(H296:I296)</f>
        <v>5104.5</v>
      </c>
    </row>
    <row r="297" spans="1:11" s="5" customFormat="1">
      <c r="A297" s="71">
        <v>43208</v>
      </c>
      <c r="B297" s="58" t="s">
        <v>137</v>
      </c>
      <c r="C297" s="52">
        <v>3601</v>
      </c>
      <c r="D297" s="58" t="s">
        <v>4</v>
      </c>
      <c r="E297" s="53">
        <v>124.95</v>
      </c>
      <c r="F297" s="53">
        <v>123.65</v>
      </c>
      <c r="G297" s="53"/>
      <c r="H297" s="54">
        <f t="shared" ref="H297" si="530">(IF(D297="SHORT",E297-F297,IF(D297="LONG",F297-E297)))*C297</f>
        <v>-4681.2999999999902</v>
      </c>
      <c r="I297" s="55"/>
      <c r="J297" s="56">
        <f t="shared" ref="J297" si="531">(H297+I297)/C297</f>
        <v>-1.2999999999999974</v>
      </c>
      <c r="K297" s="57">
        <f t="shared" ref="K297" si="532">SUM(H297:I297)</f>
        <v>-4681.2999999999902</v>
      </c>
    </row>
    <row r="298" spans="1:11" s="5" customFormat="1">
      <c r="A298" s="71">
        <v>43208</v>
      </c>
      <c r="B298" s="58" t="s">
        <v>56</v>
      </c>
      <c r="C298" s="52">
        <v>207</v>
      </c>
      <c r="D298" s="58" t="s">
        <v>20</v>
      </c>
      <c r="E298" s="53">
        <v>2165</v>
      </c>
      <c r="F298" s="53">
        <v>2154</v>
      </c>
      <c r="G298" s="53"/>
      <c r="H298" s="54">
        <f t="shared" ref="H298" si="533">(IF(D298="SHORT",E298-F298,IF(D298="LONG",F298-E298)))*C298</f>
        <v>2277</v>
      </c>
      <c r="I298" s="55"/>
      <c r="J298" s="56">
        <f t="shared" ref="J298" si="534">(H298+I298)/C298</f>
        <v>11</v>
      </c>
      <c r="K298" s="57">
        <f t="shared" ref="K298" si="535">SUM(H298:I298)</f>
        <v>2277</v>
      </c>
    </row>
    <row r="299" spans="1:11" s="5" customFormat="1">
      <c r="A299" s="71">
        <v>43207</v>
      </c>
      <c r="B299" s="58" t="s">
        <v>136</v>
      </c>
      <c r="C299" s="52">
        <v>1025</v>
      </c>
      <c r="D299" s="58" t="s">
        <v>4</v>
      </c>
      <c r="E299" s="53">
        <v>439</v>
      </c>
      <c r="F299" s="53">
        <v>441</v>
      </c>
      <c r="G299" s="53"/>
      <c r="H299" s="54">
        <f t="shared" ref="H299:H300" si="536">(IF(D299="SHORT",E299-F299,IF(D299="LONG",F299-E299)))*C299</f>
        <v>2050</v>
      </c>
      <c r="I299" s="55"/>
      <c r="J299" s="56">
        <f t="shared" ref="J299:J300" si="537">(H299+I299)/C299</f>
        <v>2</v>
      </c>
      <c r="K299" s="57">
        <f t="shared" ref="K299:K300" si="538">SUM(H299:I299)</f>
        <v>2050</v>
      </c>
    </row>
    <row r="300" spans="1:11" s="5" customFormat="1">
      <c r="A300" s="71">
        <v>43207</v>
      </c>
      <c r="B300" s="58" t="s">
        <v>125</v>
      </c>
      <c r="C300" s="52">
        <v>4497</v>
      </c>
      <c r="D300" s="58" t="s">
        <v>4</v>
      </c>
      <c r="E300" s="53">
        <v>100.05</v>
      </c>
      <c r="F300" s="53">
        <v>99</v>
      </c>
      <c r="G300" s="53"/>
      <c r="H300" s="54">
        <f t="shared" si="536"/>
        <v>-4721.8499999999876</v>
      </c>
      <c r="I300" s="55"/>
      <c r="J300" s="56">
        <f t="shared" si="537"/>
        <v>-1.0499999999999972</v>
      </c>
      <c r="K300" s="57">
        <f t="shared" si="538"/>
        <v>-4721.8499999999876</v>
      </c>
    </row>
    <row r="301" spans="1:11" s="5" customFormat="1">
      <c r="A301" s="71">
        <v>43206</v>
      </c>
      <c r="B301" s="58" t="s">
        <v>135</v>
      </c>
      <c r="C301" s="52">
        <v>141</v>
      </c>
      <c r="D301" s="58" t="s">
        <v>4</v>
      </c>
      <c r="E301" s="53">
        <v>3180</v>
      </c>
      <c r="F301" s="53">
        <v>3192</v>
      </c>
      <c r="G301" s="53"/>
      <c r="H301" s="54">
        <f t="shared" ref="H301" si="539">(IF(D301="SHORT",E301-F301,IF(D301="LONG",F301-E301)))*C301</f>
        <v>1692</v>
      </c>
      <c r="I301" s="55"/>
      <c r="J301" s="56">
        <f t="shared" ref="J301" si="540">(H301+I301)/C301</f>
        <v>12</v>
      </c>
      <c r="K301" s="57">
        <f t="shared" ref="K301" si="541">SUM(H301:I301)</f>
        <v>1692</v>
      </c>
    </row>
    <row r="302" spans="1:11" s="5" customFormat="1">
      <c r="A302" s="71">
        <v>43203</v>
      </c>
      <c r="B302" s="58" t="s">
        <v>134</v>
      </c>
      <c r="C302" s="52">
        <v>5148</v>
      </c>
      <c r="D302" s="58" t="s">
        <v>4</v>
      </c>
      <c r="E302" s="53">
        <v>87.4</v>
      </c>
      <c r="F302" s="53">
        <v>86.5</v>
      </c>
      <c r="G302" s="53"/>
      <c r="H302" s="54">
        <f t="shared" ref="H302" si="542">(IF(D302="SHORT",E302-F302,IF(D302="LONG",F302-E302)))*C302</f>
        <v>-4633.2000000000289</v>
      </c>
      <c r="I302" s="55"/>
      <c r="J302" s="56">
        <f t="shared" ref="J302" si="543">(H302+I302)/C302</f>
        <v>-0.90000000000000557</v>
      </c>
      <c r="K302" s="57">
        <f t="shared" ref="K302" si="544">SUM(H302:I302)</f>
        <v>-4633.2000000000289</v>
      </c>
    </row>
    <row r="303" spans="1:11" s="5" customFormat="1">
      <c r="A303" s="71">
        <v>43203</v>
      </c>
      <c r="B303" s="58" t="s">
        <v>3</v>
      </c>
      <c r="C303" s="52">
        <v>400</v>
      </c>
      <c r="D303" s="58" t="s">
        <v>20</v>
      </c>
      <c r="E303" s="53">
        <v>1137.25</v>
      </c>
      <c r="F303" s="53">
        <v>1131</v>
      </c>
      <c r="G303" s="53"/>
      <c r="H303" s="54">
        <f t="shared" ref="H303:H304" si="545">(IF(D303="SHORT",E303-F303,IF(D303="LONG",F303-E303)))*C303</f>
        <v>2500</v>
      </c>
      <c r="I303" s="55"/>
      <c r="J303" s="56">
        <f t="shared" ref="J303:J304" si="546">(H303+I303)/C303</f>
        <v>6.25</v>
      </c>
      <c r="K303" s="57">
        <f t="shared" ref="K303:K304" si="547">SUM(H303:I303)</f>
        <v>2500</v>
      </c>
    </row>
    <row r="304" spans="1:11" s="5" customFormat="1">
      <c r="A304" s="71">
        <v>43203</v>
      </c>
      <c r="B304" s="58" t="s">
        <v>133</v>
      </c>
      <c r="C304" s="52">
        <v>1170</v>
      </c>
      <c r="D304" s="58" t="s">
        <v>4</v>
      </c>
      <c r="E304" s="53">
        <v>384.6</v>
      </c>
      <c r="F304" s="53">
        <v>380.65</v>
      </c>
      <c r="G304" s="53"/>
      <c r="H304" s="54">
        <f t="shared" si="545"/>
        <v>-4621.5000000000528</v>
      </c>
      <c r="I304" s="55"/>
      <c r="J304" s="56">
        <f t="shared" si="546"/>
        <v>-3.950000000000045</v>
      </c>
      <c r="K304" s="57">
        <f t="shared" si="547"/>
        <v>-4621.5000000000528</v>
      </c>
    </row>
    <row r="305" spans="1:11" s="5" customFormat="1">
      <c r="A305" s="71">
        <v>43202</v>
      </c>
      <c r="B305" s="58" t="s">
        <v>132</v>
      </c>
      <c r="C305" s="52">
        <v>1329</v>
      </c>
      <c r="D305" s="58" t="s">
        <v>4</v>
      </c>
      <c r="E305" s="53">
        <v>338.5</v>
      </c>
      <c r="F305" s="53">
        <v>342.7</v>
      </c>
      <c r="G305" s="53"/>
      <c r="H305" s="54">
        <f t="shared" ref="H305" si="548">(IF(D305="SHORT",E305-F305,IF(D305="LONG",F305-E305)))*C305</f>
        <v>5581.7999999999847</v>
      </c>
      <c r="I305" s="55"/>
      <c r="J305" s="56">
        <f t="shared" ref="J305" si="549">(H305+I305)/C305</f>
        <v>4.1999999999999886</v>
      </c>
      <c r="K305" s="57">
        <f t="shared" ref="K305" si="550">SUM(H305:I305)</f>
        <v>5581.7999999999847</v>
      </c>
    </row>
    <row r="306" spans="1:11" s="5" customFormat="1">
      <c r="A306" s="71">
        <v>43201</v>
      </c>
      <c r="B306" s="58" t="s">
        <v>131</v>
      </c>
      <c r="C306" s="52">
        <v>857</v>
      </c>
      <c r="D306" s="58" t="s">
        <v>4</v>
      </c>
      <c r="E306" s="53">
        <v>525</v>
      </c>
      <c r="F306" s="53">
        <v>531.5</v>
      </c>
      <c r="G306" s="53"/>
      <c r="H306" s="54">
        <f t="shared" ref="H306:H307" si="551">(IF(D306="SHORT",E306-F306,IF(D306="LONG",F306-E306)))*C306</f>
        <v>5570.5</v>
      </c>
      <c r="I306" s="55"/>
      <c r="J306" s="56">
        <f t="shared" ref="J306:J307" si="552">(H306+I306)/C306</f>
        <v>6.5</v>
      </c>
      <c r="K306" s="57">
        <f t="shared" ref="K306:K307" si="553">SUM(H306:I306)</f>
        <v>5570.5</v>
      </c>
    </row>
    <row r="307" spans="1:11" s="5" customFormat="1">
      <c r="A307" s="71">
        <v>43201</v>
      </c>
      <c r="B307" s="58" t="s">
        <v>130</v>
      </c>
      <c r="C307" s="52">
        <v>1279</v>
      </c>
      <c r="D307" s="58" t="s">
        <v>20</v>
      </c>
      <c r="E307" s="53">
        <v>351.7</v>
      </c>
      <c r="F307" s="53">
        <v>355.3</v>
      </c>
      <c r="G307" s="53"/>
      <c r="H307" s="54">
        <f t="shared" si="551"/>
        <v>-4604.4000000000287</v>
      </c>
      <c r="I307" s="55"/>
      <c r="J307" s="56">
        <f t="shared" si="552"/>
        <v>-3.6000000000000223</v>
      </c>
      <c r="K307" s="57">
        <f t="shared" si="553"/>
        <v>-4604.4000000000287</v>
      </c>
    </row>
    <row r="308" spans="1:11" s="5" customFormat="1">
      <c r="A308" s="71">
        <v>43200</v>
      </c>
      <c r="B308" s="58" t="s">
        <v>56</v>
      </c>
      <c r="C308" s="52">
        <v>220</v>
      </c>
      <c r="D308" s="58" t="s">
        <v>20</v>
      </c>
      <c r="E308" s="53">
        <v>2038.2</v>
      </c>
      <c r="F308" s="53">
        <v>2040.15</v>
      </c>
      <c r="G308" s="53"/>
      <c r="H308" s="54">
        <f t="shared" ref="H308" si="554">(IF(D308="SHORT",E308-F308,IF(D308="LONG",F308-E308)))*C308</f>
        <v>-429.00000000001</v>
      </c>
      <c r="I308" s="55"/>
      <c r="J308" s="56">
        <f t="shared" ref="J308" si="555">(H308+I308)/C308</f>
        <v>-1.9500000000000455</v>
      </c>
      <c r="K308" s="57">
        <f t="shared" ref="K308" si="556">SUM(H308:I308)</f>
        <v>-429.00000000001</v>
      </c>
    </row>
    <row r="309" spans="1:11" s="5" customFormat="1">
      <c r="A309" s="71">
        <v>43199</v>
      </c>
      <c r="B309" s="58" t="s">
        <v>129</v>
      </c>
      <c r="C309" s="52">
        <v>1297</v>
      </c>
      <c r="D309" s="58" t="s">
        <v>4</v>
      </c>
      <c r="E309" s="53">
        <v>346.85</v>
      </c>
      <c r="F309" s="53">
        <v>351</v>
      </c>
      <c r="G309" s="53"/>
      <c r="H309" s="54">
        <f t="shared" ref="H309" si="557">(IF(D309="SHORT",E309-F309,IF(D309="LONG",F309-E309)))*C309</f>
        <v>5382.5499999999702</v>
      </c>
      <c r="I309" s="55"/>
      <c r="J309" s="56">
        <f t="shared" ref="J309" si="558">(H309+I309)/C309</f>
        <v>4.1499999999999773</v>
      </c>
      <c r="K309" s="57">
        <f t="shared" ref="K309" si="559">SUM(H309:I309)</f>
        <v>5382.5499999999702</v>
      </c>
    </row>
    <row r="310" spans="1:11" s="5" customFormat="1">
      <c r="A310" s="71">
        <v>43196</v>
      </c>
      <c r="B310" s="58" t="s">
        <v>72</v>
      </c>
      <c r="C310" s="52">
        <v>341</v>
      </c>
      <c r="D310" s="58" t="s">
        <v>4</v>
      </c>
      <c r="E310" s="53">
        <v>1319.15</v>
      </c>
      <c r="F310" s="53">
        <v>1333</v>
      </c>
      <c r="G310" s="53"/>
      <c r="H310" s="54">
        <f t="shared" ref="H310" si="560">(IF(D310="SHORT",E310-F310,IF(D310="LONG",F310-E310)))*C310</f>
        <v>4722.8499999999694</v>
      </c>
      <c r="I310" s="55"/>
      <c r="J310" s="56">
        <f t="shared" ref="J310" si="561">(H310+I310)/C310</f>
        <v>13.849999999999911</v>
      </c>
      <c r="K310" s="57">
        <f t="shared" ref="K310" si="562">SUM(H310:I310)</f>
        <v>4722.8499999999694</v>
      </c>
    </row>
    <row r="311" spans="1:11" s="5" customFormat="1">
      <c r="A311" s="51">
        <v>43195</v>
      </c>
      <c r="B311" s="58" t="s">
        <v>128</v>
      </c>
      <c r="C311" s="52">
        <v>294</v>
      </c>
      <c r="D311" s="58" t="s">
        <v>4</v>
      </c>
      <c r="E311" s="53">
        <v>1529.5</v>
      </c>
      <c r="F311" s="53">
        <v>1513.4</v>
      </c>
      <c r="G311" s="53"/>
      <c r="H311" s="54">
        <f t="shared" ref="H311" si="563">(IF(D311="SHORT",E311-F311,IF(D311="LONG",F311-E311)))*C311</f>
        <v>-4733.3999999999733</v>
      </c>
      <c r="I311" s="55"/>
      <c r="J311" s="56">
        <f t="shared" ref="J311" si="564">(H311+I311)/C311</f>
        <v>-16.099999999999909</v>
      </c>
      <c r="K311" s="57">
        <f t="shared" ref="K311" si="565">SUM(H311:I311)</f>
        <v>-4733.3999999999733</v>
      </c>
    </row>
    <row r="312" spans="1:11" s="5" customFormat="1">
      <c r="A312" s="51">
        <v>43195</v>
      </c>
      <c r="B312" s="58" t="s">
        <v>127</v>
      </c>
      <c r="C312" s="52">
        <v>913</v>
      </c>
      <c r="D312" s="58" t="s">
        <v>20</v>
      </c>
      <c r="E312" s="53">
        <v>492.7</v>
      </c>
      <c r="F312" s="53">
        <v>497.75</v>
      </c>
      <c r="G312" s="53"/>
      <c r="H312" s="54">
        <f t="shared" ref="H312" si="566">(IF(D312="SHORT",E312-F312,IF(D312="LONG",F312-E312)))*C312</f>
        <v>-4610.6500000000106</v>
      </c>
      <c r="I312" s="55"/>
      <c r="J312" s="56">
        <f t="shared" ref="J312" si="567">(H312+I312)/C312</f>
        <v>-5.0500000000000114</v>
      </c>
      <c r="K312" s="57">
        <f t="shared" ref="K312" si="568">SUM(H312:I312)</f>
        <v>-4610.6500000000106</v>
      </c>
    </row>
    <row r="313" spans="1:11" s="5" customFormat="1">
      <c r="A313" s="51">
        <v>43194</v>
      </c>
      <c r="B313" s="58" t="s">
        <v>126</v>
      </c>
      <c r="C313" s="52">
        <v>3044</v>
      </c>
      <c r="D313" s="58" t="s">
        <v>20</v>
      </c>
      <c r="E313" s="53">
        <v>147.80000000000001</v>
      </c>
      <c r="F313" s="53">
        <v>146.1</v>
      </c>
      <c r="G313" s="53"/>
      <c r="H313" s="54">
        <f t="shared" ref="H313:H314" si="569">(IF(D313="SHORT",E313-F313,IF(D313="LONG",F313-E313)))*C313</f>
        <v>5174.800000000052</v>
      </c>
      <c r="I313" s="55"/>
      <c r="J313" s="56">
        <f t="shared" ref="J313:J314" si="570">(H313+I313)/C313</f>
        <v>1.7000000000000171</v>
      </c>
      <c r="K313" s="57">
        <f t="shared" ref="K313:K314" si="571">SUM(H313:I313)</f>
        <v>5174.800000000052</v>
      </c>
    </row>
    <row r="314" spans="1:11" s="5" customFormat="1">
      <c r="A314" s="51">
        <v>43194</v>
      </c>
      <c r="B314" s="58" t="s">
        <v>125</v>
      </c>
      <c r="C314" s="52">
        <v>4665</v>
      </c>
      <c r="D314" s="58" t="s">
        <v>4</v>
      </c>
      <c r="E314" s="53">
        <v>96.45</v>
      </c>
      <c r="F314" s="53">
        <v>95.45</v>
      </c>
      <c r="G314" s="53"/>
      <c r="H314" s="54">
        <f t="shared" si="569"/>
        <v>-4665</v>
      </c>
      <c r="I314" s="55"/>
      <c r="J314" s="56">
        <f t="shared" si="570"/>
        <v>-1</v>
      </c>
      <c r="K314" s="57">
        <f t="shared" si="571"/>
        <v>-4665</v>
      </c>
    </row>
    <row r="315" spans="1:11" ht="25.5" customHeight="1">
      <c r="A315" s="67"/>
      <c r="B315" s="68"/>
      <c r="C315" s="68"/>
      <c r="D315" s="68"/>
      <c r="E315" s="68"/>
      <c r="F315" s="68"/>
      <c r="G315" s="68"/>
      <c r="H315" s="69"/>
      <c r="I315" s="70"/>
      <c r="J315" s="68"/>
      <c r="K315" s="68"/>
    </row>
    <row r="316" spans="1:11" s="5" customFormat="1">
      <c r="A316" s="51">
        <v>43187</v>
      </c>
      <c r="B316" s="58" t="s">
        <v>124</v>
      </c>
      <c r="C316" s="52">
        <v>2218</v>
      </c>
      <c r="D316" s="58" t="s">
        <v>4</v>
      </c>
      <c r="E316" s="53">
        <v>202.8</v>
      </c>
      <c r="F316" s="53">
        <v>205.2</v>
      </c>
      <c r="G316" s="53"/>
      <c r="H316" s="54">
        <f t="shared" ref="H316" si="572">(IF(D316="SHORT",E316-F316,IF(D316="LONG",F316-E316)))*C316</f>
        <v>5323.1999999999498</v>
      </c>
      <c r="I316" s="55"/>
      <c r="J316" s="56">
        <f t="shared" ref="J316" si="573">(H316+I316)/C316</f>
        <v>2.3999999999999773</v>
      </c>
      <c r="K316" s="57">
        <f t="shared" ref="K316" si="574">SUM(H316:I316)</f>
        <v>5323.1999999999498</v>
      </c>
    </row>
    <row r="317" spans="1:11" s="5" customFormat="1">
      <c r="A317" s="51">
        <v>43186</v>
      </c>
      <c r="B317" s="58" t="s">
        <v>114</v>
      </c>
      <c r="C317" s="52">
        <v>2761</v>
      </c>
      <c r="D317" s="58" t="s">
        <v>4</v>
      </c>
      <c r="E317" s="53">
        <v>162.94999999999999</v>
      </c>
      <c r="F317" s="53">
        <v>161.25</v>
      </c>
      <c r="G317" s="53"/>
      <c r="H317" s="54">
        <f t="shared" ref="H317" si="575">(IF(D317="SHORT",E317-F317,IF(D317="LONG",F317-E317)))*C317</f>
        <v>-4693.6999999999689</v>
      </c>
      <c r="I317" s="55"/>
      <c r="J317" s="56">
        <f t="shared" ref="J317" si="576">(H317+I317)/C317</f>
        <v>-1.6999999999999886</v>
      </c>
      <c r="K317" s="57">
        <f t="shared" ref="K317" si="577">SUM(H317:I317)</f>
        <v>-4693.6999999999689</v>
      </c>
    </row>
    <row r="318" spans="1:11" s="5" customFormat="1">
      <c r="A318" s="51">
        <v>43185</v>
      </c>
      <c r="B318" s="58" t="s">
        <v>99</v>
      </c>
      <c r="C318" s="52">
        <v>1004</v>
      </c>
      <c r="D318" s="58" t="s">
        <v>20</v>
      </c>
      <c r="E318" s="53">
        <v>448</v>
      </c>
      <c r="F318" s="53">
        <v>445.35</v>
      </c>
      <c r="G318" s="53"/>
      <c r="H318" s="54">
        <f t="shared" ref="H318" si="578">(IF(D318="SHORT",E318-F318,IF(D318="LONG",F318-E318)))*C318</f>
        <v>2660.5999999999772</v>
      </c>
      <c r="I318" s="55"/>
      <c r="J318" s="56">
        <f t="shared" ref="J318" si="579">(H318+I318)/C318</f>
        <v>2.6499999999999773</v>
      </c>
      <c r="K318" s="57">
        <f t="shared" ref="K318" si="580">SUM(H318:I318)</f>
        <v>2660.5999999999772</v>
      </c>
    </row>
    <row r="319" spans="1:11" s="5" customFormat="1">
      <c r="A319" s="51">
        <v>43182</v>
      </c>
      <c r="B319" s="58" t="s">
        <v>119</v>
      </c>
      <c r="C319" s="52">
        <v>1668</v>
      </c>
      <c r="D319" s="58" t="s">
        <v>4</v>
      </c>
      <c r="E319" s="53">
        <v>269.7</v>
      </c>
      <c r="F319" s="53">
        <v>270.3</v>
      </c>
      <c r="G319" s="53"/>
      <c r="H319" s="54">
        <f t="shared" ref="H319" si="581">(IF(D319="SHORT",E319-F319,IF(D319="LONG",F319-E319)))*C319</f>
        <v>1000.8000000000379</v>
      </c>
      <c r="I319" s="55"/>
      <c r="J319" s="56">
        <f t="shared" ref="J319" si="582">(H319+I319)/C319</f>
        <v>0.60000000000002274</v>
      </c>
      <c r="K319" s="57">
        <f t="shared" ref="K319" si="583">SUM(H319:I319)</f>
        <v>1000.8000000000379</v>
      </c>
    </row>
    <row r="320" spans="1:11" s="5" customFormat="1">
      <c r="A320" s="51">
        <v>43181</v>
      </c>
      <c r="B320" s="58" t="s">
        <v>118</v>
      </c>
      <c r="C320" s="52">
        <v>366</v>
      </c>
      <c r="D320" s="58" t="s">
        <v>20</v>
      </c>
      <c r="E320" s="53">
        <v>1229.4000000000001</v>
      </c>
      <c r="F320" s="53">
        <v>1222</v>
      </c>
      <c r="G320" s="53"/>
      <c r="H320" s="54">
        <f t="shared" ref="H320:H321" si="584">(IF(D320="SHORT",E320-F320,IF(D320="LONG",F320-E320)))*C320</f>
        <v>2708.4000000000333</v>
      </c>
      <c r="I320" s="55"/>
      <c r="J320" s="56">
        <f t="shared" ref="J320:J321" si="585">(H320+I320)/C320</f>
        <v>7.4000000000000909</v>
      </c>
      <c r="K320" s="57">
        <f t="shared" ref="K320:K321" si="586">SUM(H320:I320)</f>
        <v>2708.4000000000333</v>
      </c>
    </row>
    <row r="321" spans="1:11" s="5" customFormat="1">
      <c r="A321" s="51">
        <v>43181</v>
      </c>
      <c r="B321" s="58" t="s">
        <v>47</v>
      </c>
      <c r="C321" s="52">
        <v>154</v>
      </c>
      <c r="D321" s="58" t="s">
        <v>4</v>
      </c>
      <c r="E321" s="53">
        <v>3083</v>
      </c>
      <c r="F321" s="53">
        <v>3065</v>
      </c>
      <c r="G321" s="53"/>
      <c r="H321" s="54">
        <f t="shared" si="584"/>
        <v>-2772</v>
      </c>
      <c r="I321" s="55"/>
      <c r="J321" s="56">
        <f t="shared" si="585"/>
        <v>-18</v>
      </c>
      <c r="K321" s="57">
        <f t="shared" si="586"/>
        <v>-2772</v>
      </c>
    </row>
    <row r="322" spans="1:11" s="5" customFormat="1">
      <c r="A322" s="51">
        <v>43180</v>
      </c>
      <c r="B322" s="58" t="s">
        <v>123</v>
      </c>
      <c r="C322" s="52">
        <v>3968</v>
      </c>
      <c r="D322" s="58" t="s">
        <v>4</v>
      </c>
      <c r="E322" s="53">
        <v>113.4</v>
      </c>
      <c r="F322" s="53">
        <v>114.8</v>
      </c>
      <c r="G322" s="53"/>
      <c r="H322" s="54">
        <f t="shared" ref="H322" si="587">(IF(D322="SHORT",E322-F322,IF(D322="LONG",F322-E322)))*C322</f>
        <v>5555.1999999999662</v>
      </c>
      <c r="I322" s="55"/>
      <c r="J322" s="56">
        <f t="shared" ref="J322" si="588">(H322+I322)/C322</f>
        <v>1.3999999999999915</v>
      </c>
      <c r="K322" s="57">
        <f t="shared" ref="K322" si="589">SUM(H322:I322)</f>
        <v>5555.1999999999662</v>
      </c>
    </row>
    <row r="323" spans="1:11" s="66" customFormat="1">
      <c r="A323" s="59">
        <v>43178</v>
      </c>
      <c r="B323" s="60" t="s">
        <v>122</v>
      </c>
      <c r="C323" s="60">
        <v>2500</v>
      </c>
      <c r="D323" s="60" t="s">
        <v>20</v>
      </c>
      <c r="E323" s="61">
        <v>180</v>
      </c>
      <c r="F323" s="61">
        <v>178.2</v>
      </c>
      <c r="G323" s="61">
        <v>175.95</v>
      </c>
      <c r="H323" s="62">
        <f t="shared" ref="H323" si="590">(IF(D323="SHORT",E323-F323,IF(D323="LONG",F323-E323)))*C323</f>
        <v>4500.0000000000282</v>
      </c>
      <c r="I323" s="63">
        <f>(IF(D323="SHORT",IF(G323="",0,E323-G323),IF(D323="LONG",IF(G323="",0,G323-F323))))*C323</f>
        <v>10125.000000000029</v>
      </c>
      <c r="J323" s="64">
        <f t="shared" ref="J323" si="591">(H323+I323)/C323</f>
        <v>5.8500000000000236</v>
      </c>
      <c r="K323" s="65">
        <f t="shared" ref="K323" si="592">SUM(H323:I323)</f>
        <v>14625.000000000058</v>
      </c>
    </row>
    <row r="324" spans="1:11" s="5" customFormat="1">
      <c r="A324" s="51">
        <v>43174</v>
      </c>
      <c r="B324" s="58" t="s">
        <v>92</v>
      </c>
      <c r="C324" s="52">
        <v>254</v>
      </c>
      <c r="D324" s="58" t="s">
        <v>4</v>
      </c>
      <c r="E324" s="53">
        <v>1869.2</v>
      </c>
      <c r="F324" s="53">
        <v>1885</v>
      </c>
      <c r="G324" s="53"/>
      <c r="H324" s="54">
        <f t="shared" ref="H324" si="593">(IF(D324="SHORT",E324-F324,IF(D324="LONG",F324-E324)))*C324</f>
        <v>4013.1999999999884</v>
      </c>
      <c r="I324" s="55"/>
      <c r="J324" s="56">
        <f t="shared" ref="J324" si="594">(H324+I324)/C324</f>
        <v>15.799999999999955</v>
      </c>
      <c r="K324" s="57">
        <f t="shared" ref="K324" si="595">SUM(H324:I324)</f>
        <v>4013.1999999999884</v>
      </c>
    </row>
    <row r="325" spans="1:11" s="5" customFormat="1">
      <c r="A325" s="51">
        <v>43173</v>
      </c>
      <c r="B325" s="58" t="s">
        <v>121</v>
      </c>
      <c r="C325" s="52">
        <v>1583</v>
      </c>
      <c r="D325" s="58" t="s">
        <v>20</v>
      </c>
      <c r="E325" s="53">
        <v>300</v>
      </c>
      <c r="F325" s="53">
        <v>298.2</v>
      </c>
      <c r="G325" s="53"/>
      <c r="H325" s="54">
        <f t="shared" ref="H325" si="596">(IF(D325="SHORT",E325-F325,IF(D325="LONG",F325-E325)))*C325</f>
        <v>2849.4000000000178</v>
      </c>
      <c r="I325" s="55"/>
      <c r="J325" s="56">
        <f t="shared" ref="J325" si="597">(H325+I325)/C325</f>
        <v>1.8000000000000114</v>
      </c>
      <c r="K325" s="57">
        <f t="shared" ref="K325" si="598">SUM(H325:I325)</f>
        <v>2849.4000000000178</v>
      </c>
    </row>
    <row r="326" spans="1:11" s="5" customFormat="1">
      <c r="A326" s="51">
        <v>43172</v>
      </c>
      <c r="B326" s="58" t="s">
        <v>120</v>
      </c>
      <c r="C326" s="52">
        <v>1338</v>
      </c>
      <c r="D326" s="58" t="s">
        <v>4</v>
      </c>
      <c r="E326" s="53">
        <v>354.75</v>
      </c>
      <c r="F326" s="53">
        <v>351.15</v>
      </c>
      <c r="G326" s="53"/>
      <c r="H326" s="54">
        <f t="shared" ref="H326" si="599">(IF(D326="SHORT",E326-F326,IF(D326="LONG",F326-E326)))*C326</f>
        <v>-4816.8000000000302</v>
      </c>
      <c r="I326" s="55"/>
      <c r="J326" s="56">
        <f t="shared" ref="J326" si="600">(H326+I326)/C326</f>
        <v>-3.6000000000000227</v>
      </c>
      <c r="K326" s="57">
        <f t="shared" ref="K326" si="601">SUM(H326:I326)</f>
        <v>-4816.8000000000302</v>
      </c>
    </row>
    <row r="327" spans="1:11" s="5" customFormat="1">
      <c r="A327" s="51">
        <v>43168</v>
      </c>
      <c r="B327" s="58" t="s">
        <v>117</v>
      </c>
      <c r="C327" s="52">
        <v>1657</v>
      </c>
      <c r="D327" s="58" t="s">
        <v>4</v>
      </c>
      <c r="E327" s="53">
        <v>286.64999999999998</v>
      </c>
      <c r="F327" s="53">
        <v>284.8</v>
      </c>
      <c r="G327" s="53"/>
      <c r="H327" s="54">
        <f t="shared" ref="H327" si="602">(IF(D327="SHORT",E327-F327,IF(D327="LONG",F327-E327)))*C327</f>
        <v>-3065.4499999999434</v>
      </c>
      <c r="I327" s="55"/>
      <c r="J327" s="56">
        <f t="shared" ref="J327" si="603">(H327+I327)/C327</f>
        <v>-1.8499999999999659</v>
      </c>
      <c r="K327" s="57">
        <f t="shared" ref="K327" si="604">SUM(H327:I327)</f>
        <v>-3065.4499999999434</v>
      </c>
    </row>
    <row r="328" spans="1:11" s="5" customFormat="1">
      <c r="A328" s="51">
        <v>43167</v>
      </c>
      <c r="B328" s="58" t="s">
        <v>115</v>
      </c>
      <c r="C328" s="52">
        <v>1552</v>
      </c>
      <c r="D328" s="58" t="s">
        <v>20</v>
      </c>
      <c r="E328" s="53">
        <v>306</v>
      </c>
      <c r="F328" s="53">
        <v>302.14999999999998</v>
      </c>
      <c r="G328" s="53"/>
      <c r="H328" s="54">
        <f t="shared" ref="H328" si="605">(IF(D328="SHORT",E328-F328,IF(D328="LONG",F328-E328)))*C328</f>
        <v>5975.2000000000353</v>
      </c>
      <c r="I328" s="55"/>
      <c r="J328" s="56">
        <f t="shared" ref="J328" si="606">(H328+I328)/C328</f>
        <v>3.8500000000000227</v>
      </c>
      <c r="K328" s="57">
        <f t="shared" ref="K328" si="607">SUM(H328:I328)</f>
        <v>5975.2000000000353</v>
      </c>
    </row>
    <row r="329" spans="1:11" s="66" customFormat="1">
      <c r="A329" s="59">
        <v>43166</v>
      </c>
      <c r="B329" s="60" t="s">
        <v>3</v>
      </c>
      <c r="C329" s="60">
        <v>380</v>
      </c>
      <c r="D329" s="60" t="s">
        <v>20</v>
      </c>
      <c r="E329" s="61">
        <v>1249.5</v>
      </c>
      <c r="F329" s="61">
        <v>1233.9000000000001</v>
      </c>
      <c r="G329" s="61">
        <v>1214.75</v>
      </c>
      <c r="H329" s="62">
        <f t="shared" ref="H329" si="608">(IF(D329="SHORT",E329-F329,IF(D329="LONG",F329-E329)))*C329</f>
        <v>5927.9999999999654</v>
      </c>
      <c r="I329" s="63">
        <f>(IF(D329="SHORT",IF(G329="",0,E329-G329),IF(D329="LONG",IF(G329="",0,G329-F329))))*C329</f>
        <v>13205</v>
      </c>
      <c r="J329" s="64">
        <f t="shared" ref="J329" si="609">(H329+I329)/C329</f>
        <v>50.349999999999902</v>
      </c>
      <c r="K329" s="65">
        <f t="shared" ref="K329" si="610">SUM(H329:I329)</f>
        <v>19132.999999999964</v>
      </c>
    </row>
    <row r="330" spans="1:11" s="66" customFormat="1">
      <c r="A330" s="59">
        <v>43165</v>
      </c>
      <c r="B330" s="60" t="s">
        <v>114</v>
      </c>
      <c r="C330" s="60">
        <v>2379</v>
      </c>
      <c r="D330" s="60" t="s">
        <v>20</v>
      </c>
      <c r="E330" s="61">
        <v>199.6</v>
      </c>
      <c r="F330" s="61">
        <v>196.95</v>
      </c>
      <c r="G330" s="61">
        <v>193.55</v>
      </c>
      <c r="H330" s="62">
        <f t="shared" ref="H330" si="611">(IF(D330="SHORT",E330-F330,IF(D330="LONG",F330-E330)))*C330</f>
        <v>6304.3500000000131</v>
      </c>
      <c r="I330" s="63">
        <f>(IF(D330="SHORT",IF(G330="",0,E330-G330),IF(D330="LONG",IF(G330="",0,G330-F330))))*C330</f>
        <v>14392.949999999959</v>
      </c>
      <c r="J330" s="64">
        <f t="shared" ref="J330" si="612">(H330+I330)/C330</f>
        <v>8.6999999999999886</v>
      </c>
      <c r="K330" s="65">
        <f t="shared" ref="K330" si="613">SUM(H330:I330)</f>
        <v>20697.299999999974</v>
      </c>
    </row>
    <row r="331" spans="1:11" s="5" customFormat="1">
      <c r="A331" s="51">
        <v>43164</v>
      </c>
      <c r="B331" s="58" t="s">
        <v>113</v>
      </c>
      <c r="C331" s="52">
        <v>700</v>
      </c>
      <c r="D331" s="58" t="s">
        <v>20</v>
      </c>
      <c r="E331" s="53">
        <v>676.5</v>
      </c>
      <c r="F331" s="53">
        <v>668.05</v>
      </c>
      <c r="G331" s="53"/>
      <c r="H331" s="54">
        <f t="shared" ref="H331" si="614">(IF(D331="SHORT",E331-F331,IF(D331="LONG",F331-E331)))*C331</f>
        <v>5915.0000000000318</v>
      </c>
      <c r="I331" s="55"/>
      <c r="J331" s="56">
        <f t="shared" ref="J331" si="615">(H331+I331)/C331</f>
        <v>8.4500000000000455</v>
      </c>
      <c r="K331" s="57">
        <f t="shared" ref="K331" si="616">SUM(H331:I331)</f>
        <v>5915.0000000000318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3"/>
  <sheetViews>
    <sheetView topLeftCell="A13" workbookViewId="0">
      <selection activeCell="A38" sqref="A38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255" t="s">
        <v>18</v>
      </c>
      <c r="E4" s="226"/>
      <c r="F4" s="226"/>
      <c r="G4" s="226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256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257"/>
      <c r="B6" s="258"/>
      <c r="C6" s="258"/>
      <c r="D6" s="258"/>
      <c r="E6" s="258"/>
      <c r="F6" s="258"/>
      <c r="G6" s="258"/>
      <c r="H6" s="258"/>
      <c r="I6" s="258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228" t="s">
        <v>1</v>
      </c>
      <c r="B7" s="230" t="s">
        <v>7</v>
      </c>
      <c r="C7" s="230" t="s">
        <v>8</v>
      </c>
      <c r="D7" s="232" t="s">
        <v>9</v>
      </c>
      <c r="E7" s="232" t="s">
        <v>10</v>
      </c>
      <c r="F7" s="234" t="s">
        <v>2</v>
      </c>
      <c r="G7" s="234"/>
      <c r="H7" s="230" t="s">
        <v>23</v>
      </c>
      <c r="I7" s="230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229"/>
      <c r="B8" s="231"/>
      <c r="C8" s="231"/>
      <c r="D8" s="233"/>
      <c r="E8" s="233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252" t="s">
        <v>17</v>
      </c>
      <c r="B9" s="253"/>
      <c r="C9" s="253"/>
      <c r="D9" s="253"/>
      <c r="E9" s="253"/>
      <c r="F9" s="253"/>
      <c r="G9" s="253"/>
      <c r="H9" s="253"/>
      <c r="I9" s="253"/>
      <c r="J9" s="25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2" priority="264" stopIfTrue="1" operator="lessThan">
      <formula>0</formula>
    </cfRule>
  </conditionalFormatting>
  <conditionalFormatting sqref="J1089:J1252">
    <cfRule type="cellIs" dxfId="1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vt</cp:lastModifiedBy>
  <dcterms:created xsi:type="dcterms:W3CDTF">2018-09-03T10:33:42Z</dcterms:created>
  <dcterms:modified xsi:type="dcterms:W3CDTF">2020-02-24T11:17:26Z</dcterms:modified>
</cp:coreProperties>
</file>