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ROI Statement" sheetId="2" r:id="rId2"/>
    <sheet name="2018" sheetId="1" r:id="rId3"/>
  </sheets>
  <calcPr calcId="124519"/>
</workbook>
</file>

<file path=xl/calcChain.xml><?xml version="1.0" encoding="utf-8"?>
<calcChain xmlns="http://schemas.openxmlformats.org/spreadsheetml/2006/main">
  <c r="I10" i="4"/>
  <c r="L10" s="1"/>
  <c r="I11"/>
  <c r="L11" s="1"/>
  <c r="I12"/>
  <c r="L12" s="1"/>
  <c r="C17"/>
  <c r="E17" s="1"/>
  <c r="F17" s="1"/>
  <c r="I13"/>
  <c r="L13" s="1"/>
  <c r="I20"/>
  <c r="L20" s="1"/>
  <c r="J21"/>
  <c r="I21"/>
  <c r="K117"/>
  <c r="J22"/>
  <c r="I22"/>
  <c r="L23"/>
  <c r="I24"/>
  <c r="L24" s="1"/>
  <c r="I25"/>
  <c r="L25" s="1"/>
  <c r="I26"/>
  <c r="L26" s="1"/>
  <c r="I27"/>
  <c r="L27" s="1"/>
  <c r="I28"/>
  <c r="L28" s="1"/>
  <c r="I29"/>
  <c r="L29" s="1"/>
  <c r="I30"/>
  <c r="J32"/>
  <c r="I32"/>
  <c r="J31"/>
  <c r="I31"/>
  <c r="I33"/>
  <c r="L33" s="1"/>
  <c r="I34"/>
  <c r="L34" s="1"/>
  <c r="I35"/>
  <c r="J36"/>
  <c r="I36"/>
  <c r="J37"/>
  <c r="I37"/>
  <c r="I38"/>
  <c r="L38" s="1"/>
  <c r="I39"/>
  <c r="L39" s="1"/>
  <c r="J40"/>
  <c r="I40"/>
  <c r="J41"/>
  <c r="I41"/>
  <c r="C47"/>
  <c r="E47" s="1"/>
  <c r="F47" s="1"/>
  <c r="I43"/>
  <c r="L43" s="1"/>
  <c r="I42"/>
  <c r="L42" s="1"/>
  <c r="J50"/>
  <c r="I50"/>
  <c r="J53"/>
  <c r="I53"/>
  <c r="I44" l="1"/>
  <c r="L21"/>
  <c r="L22"/>
  <c r="L31"/>
  <c r="L30"/>
  <c r="L32"/>
  <c r="L35"/>
  <c r="L36"/>
  <c r="L37"/>
  <c r="L40"/>
  <c r="L41"/>
  <c r="L53"/>
  <c r="L50"/>
  <c r="J51"/>
  <c r="I51"/>
  <c r="J52"/>
  <c r="I52"/>
  <c r="J54"/>
  <c r="I54"/>
  <c r="I55"/>
  <c r="L55" s="1"/>
  <c r="I56"/>
  <c r="J57"/>
  <c r="I57"/>
  <c r="J58"/>
  <c r="I58"/>
  <c r="J59"/>
  <c r="I59"/>
  <c r="I60"/>
  <c r="L60" s="1"/>
  <c r="L44" l="1"/>
  <c r="L51"/>
  <c r="L52"/>
  <c r="L54"/>
  <c r="L56"/>
  <c r="L57"/>
  <c r="L58"/>
  <c r="L59"/>
  <c r="I62" l="1"/>
  <c r="L62" s="1"/>
  <c r="I61"/>
  <c r="J63"/>
  <c r="I63"/>
  <c r="I64"/>
  <c r="J65"/>
  <c r="I65"/>
  <c r="I66"/>
  <c r="J67"/>
  <c r="I67"/>
  <c r="I68"/>
  <c r="J69"/>
  <c r="I69"/>
  <c r="I70"/>
  <c r="L70" s="1"/>
  <c r="I71"/>
  <c r="L71" s="1"/>
  <c r="C78"/>
  <c r="E78" s="1"/>
  <c r="F78" s="1"/>
  <c r="I73"/>
  <c r="L73" s="1"/>
  <c r="I72"/>
  <c r="L72" s="1"/>
  <c r="I81"/>
  <c r="J82"/>
  <c r="I82"/>
  <c r="J83"/>
  <c r="I83"/>
  <c r="I84"/>
  <c r="L84" s="1"/>
  <c r="I85"/>
  <c r="L85" s="1"/>
  <c r="I86"/>
  <c r="L86" s="1"/>
  <c r="I87"/>
  <c r="J88"/>
  <c r="I88"/>
  <c r="J89"/>
  <c r="I89"/>
  <c r="I90"/>
  <c r="J91"/>
  <c r="I91"/>
  <c r="I92"/>
  <c r="I93"/>
  <c r="J93"/>
  <c r="J94"/>
  <c r="I94"/>
  <c r="J95"/>
  <c r="I95"/>
  <c r="I96"/>
  <c r="L96" s="1"/>
  <c r="C103"/>
  <c r="E103" s="1"/>
  <c r="F103" s="1"/>
  <c r="I97"/>
  <c r="L97" s="1"/>
  <c r="I98"/>
  <c r="L98" s="1"/>
  <c r="I99"/>
  <c r="I75" l="1"/>
  <c r="I100"/>
  <c r="L61"/>
  <c r="L63"/>
  <c r="L64"/>
  <c r="L65"/>
  <c r="L66"/>
  <c r="L67"/>
  <c r="L68"/>
  <c r="L69"/>
  <c r="L81"/>
  <c r="L82"/>
  <c r="L83"/>
  <c r="L87"/>
  <c r="L88"/>
  <c r="L89"/>
  <c r="L90"/>
  <c r="L95"/>
  <c r="L91"/>
  <c r="L92"/>
  <c r="L93"/>
  <c r="L94"/>
  <c r="L99"/>
  <c r="J105"/>
  <c r="I105"/>
  <c r="L75" l="1"/>
  <c r="L100"/>
  <c r="L105"/>
  <c r="I106"/>
  <c r="J107"/>
  <c r="I107"/>
  <c r="L106" l="1"/>
  <c r="L107"/>
  <c r="J108"/>
  <c r="I108"/>
  <c r="J109"/>
  <c r="I109"/>
  <c r="I110"/>
  <c r="L110" s="1"/>
  <c r="L109" l="1"/>
  <c r="L108"/>
  <c r="I111"/>
  <c r="L111" l="1"/>
  <c r="J112"/>
  <c r="I112"/>
  <c r="L112" l="1"/>
  <c r="I113"/>
  <c r="L113" s="1"/>
  <c r="I114" l="1"/>
  <c r="L114" s="1"/>
  <c r="I115" l="1"/>
  <c r="L115" l="1"/>
  <c r="J116"/>
  <c r="I116"/>
  <c r="L116" l="1"/>
  <c r="J117"/>
  <c r="I117"/>
  <c r="L117" l="1"/>
  <c r="J118"/>
  <c r="I118"/>
  <c r="I119"/>
  <c r="L118" l="1"/>
  <c r="L119"/>
  <c r="J120"/>
  <c r="I120"/>
  <c r="L120" l="1"/>
  <c r="I121"/>
  <c r="L121" s="1"/>
  <c r="I122"/>
  <c r="L122" s="1"/>
  <c r="I123" l="1"/>
  <c r="L123" s="1"/>
  <c r="I124" l="1"/>
  <c r="L124" l="1"/>
  <c r="C130"/>
  <c r="E130" s="1"/>
  <c r="F130" s="1"/>
  <c r="J125"/>
  <c r="I125"/>
  <c r="I126"/>
  <c r="I127" l="1"/>
  <c r="L126"/>
  <c r="L125"/>
  <c r="I132"/>
  <c r="J133"/>
  <c r="I133"/>
  <c r="L132" l="1"/>
  <c r="L133"/>
  <c r="J134"/>
  <c r="I134"/>
  <c r="L134" l="1"/>
  <c r="J135"/>
  <c r="I135"/>
  <c r="L135" l="1"/>
  <c r="I136"/>
  <c r="L136" l="1"/>
  <c r="J137"/>
  <c r="I137"/>
  <c r="L137" l="1"/>
  <c r="J138"/>
  <c r="I138"/>
  <c r="L138" l="1"/>
  <c r="I139"/>
  <c r="L139" s="1"/>
  <c r="I140" l="1"/>
  <c r="L140" s="1"/>
  <c r="I141"/>
  <c r="L141" s="1"/>
  <c r="J142" l="1"/>
  <c r="I142"/>
  <c r="L142" l="1"/>
  <c r="J143"/>
  <c r="I143"/>
  <c r="I144"/>
  <c r="L144" s="1"/>
  <c r="L143" l="1"/>
  <c r="I145"/>
  <c r="L145" s="1"/>
  <c r="I146" l="1"/>
  <c r="L146" l="1"/>
  <c r="I147"/>
  <c r="L147" s="1"/>
  <c r="J148" l="1"/>
  <c r="I148"/>
  <c r="L148" l="1"/>
  <c r="I149"/>
  <c r="L149" l="1"/>
  <c r="J150"/>
  <c r="I150"/>
  <c r="L150" l="1"/>
  <c r="I151"/>
  <c r="L151" s="1"/>
  <c r="I152" l="1"/>
  <c r="L152" s="1"/>
  <c r="I153" l="1"/>
  <c r="L153" s="1"/>
  <c r="I154"/>
  <c r="L154" s="1"/>
  <c r="I155"/>
  <c r="L155" s="1"/>
  <c r="I156" l="1"/>
  <c r="I158" s="1"/>
  <c r="C161"/>
  <c r="E161" s="1"/>
  <c r="F161" s="1"/>
  <c r="L156" l="1"/>
  <c r="L158" s="1"/>
  <c r="I163"/>
  <c r="L163" l="1"/>
  <c r="J164"/>
  <c r="I164"/>
  <c r="L164" l="1"/>
  <c r="J165"/>
  <c r="I165"/>
  <c r="L165" l="1"/>
  <c r="J166"/>
  <c r="I166"/>
  <c r="L166" l="1"/>
  <c r="I167"/>
  <c r="L167" s="1"/>
  <c r="I168" l="1"/>
  <c r="J169"/>
  <c r="I169"/>
  <c r="I170"/>
  <c r="J171"/>
  <c r="I171"/>
  <c r="I172"/>
  <c r="J173"/>
  <c r="I173"/>
  <c r="D37" i="2"/>
  <c r="D14"/>
  <c r="C187" i="4"/>
  <c r="E187" s="1"/>
  <c r="F187" s="1"/>
  <c r="C218"/>
  <c r="E218" s="1"/>
  <c r="F218" s="1"/>
  <c r="I174"/>
  <c r="J175"/>
  <c r="I175"/>
  <c r="I176"/>
  <c r="L176" s="1"/>
  <c r="I177"/>
  <c r="L177" s="1"/>
  <c r="I178"/>
  <c r="L178" s="1"/>
  <c r="L168" l="1"/>
  <c r="L169"/>
  <c r="L170"/>
  <c r="L171"/>
  <c r="L172"/>
  <c r="L173"/>
  <c r="L174"/>
  <c r="L175"/>
  <c r="I179"/>
  <c r="J180"/>
  <c r="I180"/>
  <c r="I181"/>
  <c r="L181" s="1"/>
  <c r="J182"/>
  <c r="I182"/>
  <c r="I190"/>
  <c r="J191"/>
  <c r="I191"/>
  <c r="I192"/>
  <c r="L192" s="1"/>
  <c r="I193"/>
  <c r="L193" s="1"/>
  <c r="I194"/>
  <c r="L194" s="1"/>
  <c r="I196"/>
  <c r="J195"/>
  <c r="I195"/>
  <c r="I197"/>
  <c r="L197" s="1"/>
  <c r="I198"/>
  <c r="J199"/>
  <c r="I199"/>
  <c r="I200"/>
  <c r="J201"/>
  <c r="I201"/>
  <c r="I202"/>
  <c r="J203"/>
  <c r="I203"/>
  <c r="I204"/>
  <c r="L204" s="1"/>
  <c r="I205"/>
  <c r="L205" s="1"/>
  <c r="L179" l="1"/>
  <c r="L182"/>
  <c r="L180"/>
  <c r="L190"/>
  <c r="L191"/>
  <c r="L196"/>
  <c r="L195"/>
  <c r="L199"/>
  <c r="L198"/>
  <c r="L200"/>
  <c r="L201"/>
  <c r="L202"/>
  <c r="L203"/>
  <c r="I206"/>
  <c r="J207"/>
  <c r="I207"/>
  <c r="J208"/>
  <c r="I208"/>
  <c r="I209"/>
  <c r="L209" s="1"/>
  <c r="I210"/>
  <c r="J211"/>
  <c r="I211"/>
  <c r="D36" i="2"/>
  <c r="D13"/>
  <c r="J212" i="4"/>
  <c r="I212"/>
  <c r="I214"/>
  <c r="L214" s="1"/>
  <c r="J213"/>
  <c r="I213"/>
  <c r="I221"/>
  <c r="L221" s="1"/>
  <c r="I222"/>
  <c r="L222" s="1"/>
  <c r="I223"/>
  <c r="L223" s="1"/>
  <c r="I224"/>
  <c r="L224" s="1"/>
  <c r="I225"/>
  <c r="L225" s="1"/>
  <c r="J226"/>
  <c r="I226"/>
  <c r="J227"/>
  <c r="I227"/>
  <c r="I228"/>
  <c r="L228" s="1"/>
  <c r="I229"/>
  <c r="J230"/>
  <c r="I230"/>
  <c r="I231"/>
  <c r="J232"/>
  <c r="I232"/>
  <c r="I233"/>
  <c r="L233" s="1"/>
  <c r="I234"/>
  <c r="L234" s="1"/>
  <c r="I235"/>
  <c r="I237"/>
  <c r="J236"/>
  <c r="I236"/>
  <c r="I238"/>
  <c r="L238" s="1"/>
  <c r="I239"/>
  <c r="L239" s="1"/>
  <c r="I240"/>
  <c r="L240" s="1"/>
  <c r="I241"/>
  <c r="L241" s="1"/>
  <c r="D35" i="2"/>
  <c r="D34"/>
  <c r="D33"/>
  <c r="J294" i="4"/>
  <c r="J293"/>
  <c r="J292"/>
  <c r="J287"/>
  <c r="J286"/>
  <c r="J285"/>
  <c r="J276"/>
  <c r="J275"/>
  <c r="J274"/>
  <c r="J270"/>
  <c r="J266"/>
  <c r="J264"/>
  <c r="J262"/>
  <c r="J256"/>
  <c r="J255"/>
  <c r="J252"/>
  <c r="J246"/>
  <c r="J243"/>
  <c r="J242"/>
  <c r="I242"/>
  <c r="I243"/>
  <c r="I244"/>
  <c r="L244" s="1"/>
  <c r="I245"/>
  <c r="L245" s="1"/>
  <c r="D12" i="2"/>
  <c r="D11"/>
  <c r="D10"/>
  <c r="L206" i="4" l="1"/>
  <c r="L207"/>
  <c r="L208"/>
  <c r="L210"/>
  <c r="L211"/>
  <c r="L212"/>
  <c r="L213"/>
  <c r="L226"/>
  <c r="L227"/>
  <c r="L229"/>
  <c r="L230"/>
  <c r="L231"/>
  <c r="L232"/>
  <c r="L235"/>
  <c r="L237"/>
  <c r="L236"/>
  <c r="L243"/>
  <c r="L242"/>
  <c r="I246"/>
  <c r="I248" s="1"/>
  <c r="I252"/>
  <c r="L252" s="1"/>
  <c r="I254"/>
  <c r="L254" s="1"/>
  <c r="I253"/>
  <c r="L253" s="1"/>
  <c r="I255"/>
  <c r="L255" s="1"/>
  <c r="I258"/>
  <c r="L258" s="1"/>
  <c r="I256"/>
  <c r="L256" s="1"/>
  <c r="I257"/>
  <c r="L257" s="1"/>
  <c r="I259"/>
  <c r="L259" s="1"/>
  <c r="I260"/>
  <c r="L260" s="1"/>
  <c r="I261"/>
  <c r="I262"/>
  <c r="I263"/>
  <c r="I264"/>
  <c r="I266"/>
  <c r="L266" s="1"/>
  <c r="I265"/>
  <c r="L265" s="1"/>
  <c r="I267"/>
  <c r="L267" s="1"/>
  <c r="I268"/>
  <c r="L268" s="1"/>
  <c r="I269"/>
  <c r="L269" s="1"/>
  <c r="I270"/>
  <c r="L270" s="1"/>
  <c r="I272"/>
  <c r="L272" s="1"/>
  <c r="I271"/>
  <c r="L271" s="1"/>
  <c r="L246" l="1"/>
  <c r="L248" s="1"/>
  <c r="L261"/>
  <c r="L262"/>
  <c r="L263"/>
  <c r="L264"/>
  <c r="I273"/>
  <c r="L273" s="1"/>
  <c r="I274"/>
  <c r="L274" s="1"/>
  <c r="I276"/>
  <c r="I275"/>
  <c r="L275" s="1"/>
  <c r="I320"/>
  <c r="H303"/>
  <c r="H304"/>
  <c r="J304" s="1"/>
  <c r="K304" s="1"/>
  <c r="H305"/>
  <c r="J305" s="1"/>
  <c r="K305" s="1"/>
  <c r="H306"/>
  <c r="J306" s="1"/>
  <c r="K306" s="1"/>
  <c r="H307"/>
  <c r="J307" s="1"/>
  <c r="K307" s="1"/>
  <c r="H308"/>
  <c r="J308" s="1"/>
  <c r="K308" s="1"/>
  <c r="H309"/>
  <c r="J309" s="1"/>
  <c r="K309" s="1"/>
  <c r="H310"/>
  <c r="J310" s="1"/>
  <c r="K310" s="1"/>
  <c r="H311"/>
  <c r="J311" s="1"/>
  <c r="K311" s="1"/>
  <c r="H312"/>
  <c r="J312" s="1"/>
  <c r="K312" s="1"/>
  <c r="H313"/>
  <c r="J313" s="1"/>
  <c r="K313" s="1"/>
  <c r="H314"/>
  <c r="J314" s="1"/>
  <c r="K314" s="1"/>
  <c r="H315"/>
  <c r="J315" s="1"/>
  <c r="K315" s="1"/>
  <c r="H316"/>
  <c r="J316" s="1"/>
  <c r="K316" s="1"/>
  <c r="H317"/>
  <c r="J317" s="1"/>
  <c r="K317" s="1"/>
  <c r="H318"/>
  <c r="J318" s="1"/>
  <c r="K318" s="1"/>
  <c r="I277"/>
  <c r="L277" s="1"/>
  <c r="I283"/>
  <c r="L283" s="1"/>
  <c r="I284"/>
  <c r="I285"/>
  <c r="I286"/>
  <c r="I287"/>
  <c r="I288"/>
  <c r="I289"/>
  <c r="I290"/>
  <c r="I291"/>
  <c r="I292"/>
  <c r="I293"/>
  <c r="I294"/>
  <c r="I295"/>
  <c r="I296"/>
  <c r="I282"/>
  <c r="J303" l="1"/>
  <c r="K303" s="1"/>
  <c r="H320"/>
  <c r="L282"/>
  <c r="L298" s="1"/>
  <c r="I298"/>
  <c r="I278"/>
  <c r="L276"/>
  <c r="L278" s="1"/>
  <c r="K320"/>
  <c r="D8" i="2"/>
  <c r="H5" i="1"/>
  <c r="J5" s="1"/>
  <c r="K5" s="1"/>
  <c r="H6"/>
  <c r="J6" s="1"/>
  <c r="K6" s="1"/>
  <c r="H7"/>
  <c r="J7" s="1"/>
  <c r="K7" s="1"/>
  <c r="H9"/>
  <c r="J9" s="1"/>
  <c r="K9" s="1"/>
  <c r="H8"/>
  <c r="J8" s="1"/>
  <c r="K8" s="1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H36"/>
  <c r="J36" s="1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H64"/>
  <c r="J64" s="1"/>
  <c r="K64" s="1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  <c r="I184" i="4" l="1"/>
  <c r="I215" s="1"/>
  <c r="L127"/>
  <c r="L184" s="1"/>
  <c r="L215" l="1"/>
</calcChain>
</file>

<file path=xl/sharedStrings.xml><?xml version="1.0" encoding="utf-8"?>
<sst xmlns="http://schemas.openxmlformats.org/spreadsheetml/2006/main" count="1240" uniqueCount="656">
  <si>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</si>
  <si>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</si>
  <si>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</si>
  <si>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</si>
  <si>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</si>
  <si>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</si>
  <si>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</si>
  <si>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</si>
  <si>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</si>
  <si>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</si>
  <si>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</si>
  <si>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</si>
  <si>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</si>
  <si>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</si>
  <si>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</si>
  <si>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</si>
  <si>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</si>
  <si>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</si>
  <si>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</si>
  <si>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</si>
  <si>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</si>
  <si>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</si>
  <si>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</si>
  <si>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</si>
  <si>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</si>
  <si>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</si>
  <si>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</si>
  <si>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</si>
  <si>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</si>
  <si>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</si>
  <si>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</si>
  <si>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</si>
  <si>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</si>
  <si>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</si>
  <si>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</si>
  <si>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</si>
  <si>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</si>
  <si>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</si>
  <si>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</si>
  <si>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</si>
  <si>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</si>
  <si>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</si>
  <si>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</si>
  <si>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</si>
  <si>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</si>
  <si>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</si>
  <si>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</si>
  <si>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</si>
  <si>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</si>
  <si>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</si>
  <si>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</si>
  <si>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</si>
  <si>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</si>
  <si>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</si>
  <si>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</si>
  <si>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</si>
  <si>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</si>
  <si>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</si>
  <si>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</si>
  <si>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</si>
  <si>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</si>
  <si>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</si>
  <si>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</si>
  <si>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</si>
  <si>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</si>
  <si>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</si>
  <si>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</si>
  <si>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</si>
  <si>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</si>
  <si>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</si>
  <si>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</si>
  <si>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</si>
  <si>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</si>
  <si>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</si>
  <si>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</si>
  <si>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</si>
  <si>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</si>
  <si>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</si>
  <si>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</si>
  <si>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</si>
  <si>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</si>
  <si>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</si>
  <si>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</si>
  <si>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</si>
  <si>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</si>
  <si>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</si>
  <si>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</si>
  <si>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</si>
  <si>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</si>
  <si>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</si>
  <si>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</si>
  <si>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</si>
  <si>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</si>
  <si>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</si>
  <si>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</si>
  <si>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</si>
  <si>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</si>
  <si>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</si>
  <si>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</si>
  <si>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</si>
  <si>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</si>
  <si>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</si>
  <si>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</si>
  <si>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</si>
  <si>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</si>
  <si>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</si>
  <si>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</si>
  <si>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</si>
  <si>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</si>
  <si>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</si>
  <si>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</si>
  <si>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</si>
  <si>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</si>
  <si>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</si>
  <si>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</si>
  <si>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</si>
  <si>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</si>
  <si>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</si>
  <si>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</si>
  <si>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</si>
  <si>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</si>
  <si>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</si>
  <si>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</si>
  <si>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</si>
  <si>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</si>
  <si>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</si>
  <si>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</si>
  <si>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</si>
  <si>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</si>
  <si>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</si>
  <si>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</si>
  <si>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</si>
  <si>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</si>
  <si>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</si>
  <si>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</si>
  <si>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</si>
  <si>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</si>
  <si>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</si>
  <si>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</si>
  <si>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</si>
  <si>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</si>
  <si>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</si>
  <si>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</si>
  <si>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</si>
  <si>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</si>
  <si>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</si>
  <si>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</si>
  <si>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</si>
  <si>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</si>
  <si>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</si>
  <si>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</si>
  <si>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</si>
  <si>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</si>
  <si>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</si>
  <si>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</si>
  <si>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</si>
  <si>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</si>
  <si>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</si>
  <si>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</si>
  <si>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</si>
  <si>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</si>
  <si>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</si>
  <si>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</si>
  <si>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</si>
  <si>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</si>
  <si>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</si>
  <si>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</si>
  <si>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</si>
  <si>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</si>
  <si>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</si>
  <si>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</si>
  <si>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</si>
  <si>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</si>
  <si>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</si>
  <si>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</si>
  <si>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</si>
  <si>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</si>
  <si>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</si>
  <si>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</si>
  <si>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</si>
  <si>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</si>
  <si>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</si>
  <si>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</si>
  <si>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</si>
  <si>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</si>
  <si>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</si>
  <si>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</si>
  <si>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</si>
  <si>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</si>
  <si>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</si>
  <si>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</si>
  <si>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</si>
  <si>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</si>
  <si>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</si>
  <si>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</si>
  <si>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</si>
  <si>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</si>
  <si>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</si>
  <si>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</si>
  <si>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</si>
  <si>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</si>
  <si>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</si>
  <si>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</si>
  <si>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</si>
  <si>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</si>
  <si>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</si>
  <si>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</si>
  <si>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</si>
  <si>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</si>
  <si>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</si>
  <si>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</si>
  <si>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</si>
  <si>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</si>
  <si>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</si>
  <si>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</si>
  <si>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</si>
  <si>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</si>
  <si>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</si>
  <si>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</si>
  <si>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</si>
  <si>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</si>
  <si>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</si>
  <si>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</si>
  <si>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</si>
  <si>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</si>
  <si>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</si>
  <si>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</si>
  <si>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</si>
  <si>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</si>
  <si>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</si>
  <si>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</si>
  <si>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</si>
  <si>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</si>
  <si>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</si>
  <si>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</si>
  <si>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</si>
  <si>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</si>
  <si>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</si>
  <si>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</si>
  <si>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</si>
  <si>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</si>
  <si>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</si>
  <si>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</si>
  <si>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</si>
  <si>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</si>
  <si>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</si>
  <si>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</si>
  <si>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</si>
  <si>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</si>
  <si>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</si>
  <si>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</si>
  <si>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</si>
  <si>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</si>
  <si>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</si>
  <si>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</si>
  <si>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</si>
  <si>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</si>
  <si>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</si>
  <si>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</si>
  <si>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</si>
  <si>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</si>
  <si>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</si>
  <si>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</si>
  <si>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</si>
  <si>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</si>
  <si>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</si>
  <si>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</si>
  <si>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</si>
  <si>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</si>
  <si>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</si>
  <si>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</si>
  <si>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</si>
  <si>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</si>
  <si>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</si>
  <si>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</si>
  <si>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</si>
  <si>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</si>
  <si>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</si>
  <si>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</si>
  <si>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</si>
  <si>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</si>
  <si>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</si>
  <si>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</si>
  <si>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</si>
  <si>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</si>
  <si>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</si>
  <si>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</si>
  <si>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</si>
  <si>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</si>
  <si>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</si>
  <si>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</si>
  <si>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</si>
  <si>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</si>
  <si>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</si>
  <si>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</si>
  <si>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</si>
  <si>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</si>
  <si>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</si>
  <si>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</si>
  <si>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</si>
  <si>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</si>
  <si>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</si>
  <si>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</si>
  <si>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</si>
  <si>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</si>
  <si>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</si>
  <si>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</si>
  <si>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</si>
  <si>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</si>
  <si>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</si>
  <si>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</si>
  <si>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</si>
  <si>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</si>
  <si>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</si>
  <si>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</si>
  <si>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</si>
  <si>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</si>
  <si>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</si>
  <si>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</si>
  <si>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</si>
  <si>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</si>
  <si>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</si>
  <si>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</si>
  <si>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</si>
  <si>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</si>
  <si>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</si>
  <si>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</si>
  <si>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</si>
  <si>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</si>
  <si>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</si>
  <si>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</si>
  <si>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</si>
  <si>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 xml:space="preserve">RETURN ON INVESTMENT ON 1st TGT 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</si>
  <si>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</si>
  <si>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</si>
  <si>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</si>
  <si>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</si>
  <si>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</si>
  <si>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TECHM-800 CALL OPTION </t>
  </si>
  <si>
    <t xml:space="preserve">18 APR 2019 </t>
  </si>
  <si>
    <t xml:space="preserve">22 APR 2019 </t>
  </si>
  <si>
    <t xml:space="preserve">DCBBANK-210 CALL OPTION </t>
  </si>
  <si>
    <t xml:space="preserve">23 APR 2019 </t>
  </si>
  <si>
    <t xml:space="preserve">JETAIRWAYS-160 CALL OPTION </t>
  </si>
  <si>
    <t xml:space="preserve">24 APR 2019 </t>
  </si>
  <si>
    <t xml:space="preserve">HAVELLS-750 CALL OPTION </t>
  </si>
  <si>
    <t xml:space="preserve">25 APR 2019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</si>
  <si>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</si>
  <si>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</si>
  <si>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</si>
  <si>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</si>
  <si>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</si>
  <si>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</si>
  <si>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</si>
  <si>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</si>
  <si>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INDIGO-1540 CALL OPTION </t>
  </si>
  <si>
    <t xml:space="preserve">TATASTEEL-560 CALL OPTION </t>
  </si>
  <si>
    <t xml:space="preserve">30 APR 2019 </t>
  </si>
  <si>
    <t>26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</si>
  <si>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</si>
  <si>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</si>
  <si>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</si>
  <si>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</si>
  <si>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</si>
  <si>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</si>
  <si>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6 MAY 2019 </t>
  </si>
  <si>
    <t xml:space="preserve">HINDPETRO-290 CALL OPTION </t>
  </si>
  <si>
    <t xml:space="preserve">7 MAY 2019 </t>
  </si>
  <si>
    <t xml:space="preserve">POWERGRID-195 CALL OPTION </t>
  </si>
  <si>
    <t xml:space="preserve">DLF 160 PUT OPTION </t>
  </si>
  <si>
    <t xml:space="preserve">8 MAY 2019 </t>
  </si>
  <si>
    <t xml:space="preserve">13 MAY 2019 </t>
  </si>
  <si>
    <t xml:space="preserve">AUROPHARMA-740 PUT OPTION </t>
  </si>
  <si>
    <t xml:space="preserve">14 MAY 2019 </t>
  </si>
  <si>
    <t xml:space="preserve">SBIN-300 CALL OPTION </t>
  </si>
  <si>
    <t xml:space="preserve">FEDERALBNK-100 CALL OPTION </t>
  </si>
  <si>
    <t xml:space="preserve">15 MAY 2019 </t>
  </si>
  <si>
    <t xml:space="preserve">KOTAKBANK-1400 CALL OPTION </t>
  </si>
  <si>
    <t xml:space="preserve">16 MAY 2019 </t>
  </si>
  <si>
    <t xml:space="preserve">ESCORTS-540 PUT OPTION </t>
  </si>
  <si>
    <t xml:space="preserve">17 MAY 2019 </t>
  </si>
  <si>
    <t xml:space="preserve">ACC-1600 CALL OPTION </t>
  </si>
  <si>
    <t xml:space="preserve">20 MAY 2019 </t>
  </si>
  <si>
    <t xml:space="preserve">HINDALCO-200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</si>
  <si>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</si>
  <si>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</si>
  <si>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</si>
  <si>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</si>
  <si>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</si>
  <si>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</si>
  <si>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UBL-1400 CALL OPTION </t>
  </si>
  <si>
    <t xml:space="preserve">BIOCON-520 CALL OPTION </t>
  </si>
  <si>
    <t xml:space="preserve">24 MAY 2019 </t>
  </si>
  <si>
    <t xml:space="preserve">27 MAY 2019 </t>
  </si>
  <si>
    <t xml:space="preserve">KOTAKBANK-1520 CALL OPTION </t>
  </si>
  <si>
    <t xml:space="preserve">28 MAY 2019 </t>
  </si>
  <si>
    <t xml:space="preserve">PETRONET-250 CALL OPTION </t>
  </si>
  <si>
    <t xml:space="preserve">29 MAY 2019 </t>
  </si>
  <si>
    <t>L&amp;TFH-130CALL OPTION (27JUN19</t>
  </si>
  <si>
    <t xml:space="preserve">30 MAY 2019 </t>
  </si>
  <si>
    <t>JUSTDIAL-720 CALL OPTION (27JUN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</si>
  <si>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</si>
  <si>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</si>
  <si>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</si>
  <si>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</si>
  <si>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</si>
  <si>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RECLTD-150 CALL OPTION </t>
  </si>
  <si>
    <t xml:space="preserve">6 JUN 2019 </t>
  </si>
  <si>
    <t xml:space="preserve">7 JUN 2019 </t>
  </si>
  <si>
    <t xml:space="preserve">WIPRO-290 CALL OPTION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</si>
  <si>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</si>
  <si>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</si>
  <si>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</si>
  <si>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</si>
  <si>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</si>
  <si>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</si>
  <si>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</si>
  <si>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14 JUN 2019 </t>
  </si>
  <si>
    <t xml:space="preserve">PFC-130 CALL OPTION </t>
  </si>
  <si>
    <t>APR-2019</t>
  </si>
  <si>
    <t>25</t>
  </si>
  <si>
    <t>MAY-2019</t>
  </si>
  <si>
    <t>MAY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</si>
  <si>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</si>
  <si>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</si>
  <si>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</si>
  <si>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</si>
  <si>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</si>
  <si>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</si>
  <si>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</si>
  <si>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21 JUN 2019 </t>
  </si>
  <si>
    <t xml:space="preserve">24 JUN 2019 </t>
  </si>
  <si>
    <t xml:space="preserve">VOLTAS-630 CALL OPTION </t>
  </si>
  <si>
    <t xml:space="preserve">UNIONBANK-75 CALL OPTION </t>
  </si>
  <si>
    <t xml:space="preserve">25 JUN 2019 </t>
  </si>
  <si>
    <t xml:space="preserve">VOLTAS-640 CALL OPTION </t>
  </si>
  <si>
    <t xml:space="preserve">26 JUN 2019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</si>
  <si>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</si>
  <si>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</si>
  <si>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</si>
  <si>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</si>
  <si>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 xml:space="preserve">1 JUL 2019 </t>
  </si>
  <si>
    <t xml:space="preserve">ICICIBANK-440 CAL OPTION </t>
  </si>
  <si>
    <t>20</t>
  </si>
  <si>
    <t xml:space="preserve">2 JUL 2019 </t>
  </si>
  <si>
    <t xml:space="preserve">HINDALCO-215 CALL OPTION </t>
  </si>
  <si>
    <t xml:space="preserve">GRASIM-930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</si>
  <si>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</si>
  <si>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</si>
  <si>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</si>
  <si>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</si>
  <si>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ASIANPAINT-1380 CALL OPTION </t>
  </si>
  <si>
    <t xml:space="preserve">5 JUL 2019 </t>
  </si>
  <si>
    <t xml:space="preserve">SAIL-48PUT OPTION </t>
  </si>
  <si>
    <t xml:space="preserve">8 JUL 2019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</si>
  <si>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</si>
  <si>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</si>
  <si>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</si>
  <si>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</si>
  <si>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11 JUL 2019 </t>
  </si>
  <si>
    <t xml:space="preserve">PEL-2000 CALL OPTION </t>
  </si>
  <si>
    <t xml:space="preserve">12 JUL 2019 </t>
  </si>
  <si>
    <t xml:space="preserve">HINDALCO 200 CALL OPTION </t>
  </si>
  <si>
    <t xml:space="preserve">APOLLOHOSP-1400 CALL OPTION </t>
  </si>
  <si>
    <t xml:space="preserve">15 JUL 2019 </t>
  </si>
  <si>
    <t xml:space="preserve">16 JUL 2019 </t>
  </si>
  <si>
    <t xml:space="preserve">INDIGO-1420 CALL OPTION </t>
  </si>
  <si>
    <t xml:space="preserve">18 JUL 2019 </t>
  </si>
  <si>
    <t xml:space="preserve">ZEEL-350 CALL OPTION </t>
  </si>
  <si>
    <t xml:space="preserve">KOTAKBANK-1540 CALL OPTION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</si>
  <si>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</si>
  <si>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</si>
  <si>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</si>
  <si>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</si>
  <si>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</si>
  <si>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</si>
  <si>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24 JUL 2019 </t>
  </si>
  <si>
    <t xml:space="preserve">PFC-120 PUT OPTION </t>
  </si>
  <si>
    <t xml:space="preserve">25 JUL 2019 </t>
  </si>
  <si>
    <t xml:space="preserve">ASIANPAINT-1500 CALL OPTION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</si>
  <si>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</si>
  <si>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</si>
  <si>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</si>
  <si>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</si>
  <si>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</si>
  <si>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HINDUNILVR-1740 CALL OPTION </t>
  </si>
  <si>
    <t xml:space="preserve">31 JUL 2019 </t>
  </si>
  <si>
    <t>TOTAL PROFIT</t>
  </si>
  <si>
    <t xml:space="preserve">1 AUG 2019 </t>
  </si>
  <si>
    <t xml:space="preserve">ASIANPAINT-1520 CALL OPTION </t>
  </si>
  <si>
    <t xml:space="preserve">2 AUG 2019 </t>
  </si>
  <si>
    <t>JUL-2019</t>
  </si>
  <si>
    <t xml:space="preserve">POWERGRID 215 CALL OPTION </t>
  </si>
  <si>
    <t xml:space="preserve">5 AUG 2019 </t>
  </si>
  <si>
    <t xml:space="preserve">TATAGLOBAL-270 CALL OPTION </t>
  </si>
  <si>
    <t xml:space="preserve">6 AUG 2019 </t>
  </si>
  <si>
    <t xml:space="preserve">L&amp;TFH-100 CALL OPTION </t>
  </si>
  <si>
    <t xml:space="preserve">HINDUNILVR-1760 CALL OPTION </t>
  </si>
  <si>
    <t xml:space="preserve">7 AUG 2019 </t>
  </si>
  <si>
    <t xml:space="preserve">8 AUG 2019 </t>
  </si>
  <si>
    <t xml:space="preserve">HDFCBANK-2200 CALL OPTION </t>
  </si>
  <si>
    <t xml:space="preserve">9 AUG 2019 </t>
  </si>
  <si>
    <t xml:space="preserve">BAJFINANCE-3400 CALL OPTION </t>
  </si>
  <si>
    <t xml:space="preserve">MUTHOOTFIN-640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</si>
  <si>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</si>
  <si>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</si>
  <si>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</si>
  <si>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</si>
  <si>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</si>
  <si>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</si>
  <si>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</si>
  <si>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</si>
  <si>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</si>
  <si>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</si>
  <si>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22 AUG 2019 </t>
  </si>
  <si>
    <t xml:space="preserve">TCS-2200 CALL OPTION </t>
  </si>
  <si>
    <t xml:space="preserve">23 AUG 2019 </t>
  </si>
  <si>
    <t xml:space="preserve">RELIANCE-1260 CALL OPTION </t>
  </si>
  <si>
    <t xml:space="preserve">JUBLFOOD-1160 CALL OPTION </t>
  </si>
  <si>
    <t xml:space="preserve">27 AUG 2019 </t>
  </si>
  <si>
    <t xml:space="preserve">26 AUG 2019 </t>
  </si>
  <si>
    <t xml:space="preserve">28 AUG 2019 </t>
  </si>
  <si>
    <t xml:space="preserve">APOLLOHOSP-1480 CALL OPTION </t>
  </si>
  <si>
    <t xml:space="preserve">BANKBARODA-90 PUT OPTION </t>
  </si>
  <si>
    <t xml:space="preserve">29 AUG 2019 </t>
  </si>
  <si>
    <t xml:space="preserve">30 AUG 2019 </t>
  </si>
  <si>
    <t xml:space="preserve">COLPAL-1240 CALL OPTION </t>
  </si>
  <si>
    <t xml:space="preserve">3 SEP 2019 </t>
  </si>
  <si>
    <t xml:space="preserve">INDIGO-1700 CALL OPTION </t>
  </si>
  <si>
    <t xml:space="preserve">UPL-570 CALL OPTION </t>
  </si>
  <si>
    <t xml:space="preserve">5 SEP 2019 </t>
  </si>
  <si>
    <t xml:space="preserve">6 SEP 2019 </t>
  </si>
  <si>
    <t xml:space="preserve">HDFCBANK-2240 CALL OPTION </t>
  </si>
  <si>
    <t>AUG-2019</t>
  </si>
  <si>
    <t>22</t>
  </si>
  <si>
    <t xml:space="preserve">BAJFINANCE-3350 CALL OPTION </t>
  </si>
  <si>
    <t xml:space="preserve">11 SEP 2019 </t>
  </si>
  <si>
    <t xml:space="preserve">9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</si>
  <si>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</si>
  <si>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</si>
  <si>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</si>
  <si>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</si>
  <si>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</si>
  <si>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</si>
  <si>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</si>
  <si>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</si>
  <si>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</si>
  <si>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</si>
  <si>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</si>
  <si>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</si>
  <si>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</si>
  <si>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</si>
  <si>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</si>
  <si>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</si>
  <si>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</si>
  <si>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</si>
  <si>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</si>
  <si>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</si>
  <si>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</si>
  <si>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</si>
  <si>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</si>
  <si>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</si>
  <si>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</si>
  <si>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</si>
  <si>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</si>
  <si>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1300CALL OPTION </t>
  </si>
  <si>
    <t>SEP-2019</t>
  </si>
  <si>
    <t>19</t>
  </si>
  <si>
    <t xml:space="preserve">3 OCT 2019 </t>
  </si>
  <si>
    <t xml:space="preserve">TATASTEEL 430 PUT OPTION </t>
  </si>
  <si>
    <t xml:space="preserve">4 OCT 2019 </t>
  </si>
  <si>
    <t xml:space="preserve">SIEMENS-1560 CALL OPTION </t>
  </si>
  <si>
    <t xml:space="preserve">HDFCBANK-1200 PUT OPTION 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</si>
  <si>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</si>
  <si>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</si>
  <si>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</si>
  <si>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</si>
  <si>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</si>
  <si>
    <t xml:space="preserve">15 OCT 2019 </t>
  </si>
  <si>
    <t xml:space="preserve">ASIANPAINT-1820 CALL OPTION </t>
  </si>
  <si>
    <t xml:space="preserve">BAJFINANCE-3800 PUT OPTION </t>
  </si>
  <si>
    <t xml:space="preserve">IBULHSGFIN-180 PUT OPTION </t>
  </si>
  <si>
    <t xml:space="preserve">16 OCT 2019 </t>
  </si>
  <si>
    <t xml:space="preserve">17 OCT 2019 </t>
  </si>
  <si>
    <t xml:space="preserve">SRTRANSFIN-1060 CALL OPTION </t>
  </si>
  <si>
    <t xml:space="preserve">HINDUNILVR-2100CALLOPTION </t>
  </si>
  <si>
    <t xml:space="preserve">18 OCT 2019 </t>
  </si>
  <si>
    <t xml:space="preserve">CANBK-180CALLOPTION </t>
  </si>
  <si>
    <t xml:space="preserve">RELIANCE-1400 CALL OPTION </t>
  </si>
  <si>
    <t xml:space="preserve">22 OCT 2019 </t>
  </si>
  <si>
    <t xml:space="preserve">APOLLOHOSP-1520 CALL OPTION </t>
  </si>
  <si>
    <t xml:space="preserve">ICICIBANK-450 CALL OPTION </t>
  </si>
  <si>
    <t xml:space="preserve">23 OCT 2019 </t>
  </si>
  <si>
    <t xml:space="preserve"> APOLLOHOSP-1520 CALL OPTION </t>
  </si>
  <si>
    <t xml:space="preserve">HEROMOTOCO 2700 CALL OPTION </t>
  </si>
  <si>
    <t xml:space="preserve">24 OCT 2019 </t>
  </si>
  <si>
    <t xml:space="preserve">BHARATFORG-460 CALL OPTION </t>
  </si>
  <si>
    <t xml:space="preserve">29 OCT 2019 </t>
  </si>
  <si>
    <t xml:space="preserve">TCS-2100 CALL OPTION </t>
  </si>
  <si>
    <t xml:space="preserve">30 OCT 2019 </t>
  </si>
  <si>
    <t xml:space="preserve">PEL-1700 CALL OPTION </t>
  </si>
  <si>
    <t xml:space="preserve">ICICIBANK 460 CALL OPTION </t>
  </si>
  <si>
    <t xml:space="preserve">25 OCT 2019 </t>
  </si>
  <si>
    <t xml:space="preserve">31 OCT 2019 </t>
  </si>
  <si>
    <t xml:space="preserve">GRASIM-760 CALL OPTION </t>
  </si>
  <si>
    <t xml:space="preserve">1 NOV 2019 </t>
  </si>
  <si>
    <t xml:space="preserve">INDUSINDBK 1360 CALL OPTION </t>
  </si>
  <si>
    <t xml:space="preserve">PEL 1750 CALL OPTION </t>
  </si>
  <si>
    <t>OCT-2019</t>
  </si>
  <si>
    <t>24</t>
  </si>
  <si>
    <t xml:space="preserve">4 NOV 2019 </t>
  </si>
  <si>
    <t xml:space="preserve">5 NOV 2019 </t>
  </si>
  <si>
    <t xml:space="preserve">BAJFINANCE-4200 CALL OPTION </t>
  </si>
  <si>
    <t xml:space="preserve">BRITANNIA 3200 PUT OPTION </t>
  </si>
  <si>
    <t xml:space="preserve">6 NOV 2019 </t>
  </si>
  <si>
    <t xml:space="preserve">7 NOV 2019 </t>
  </si>
  <si>
    <t xml:space="preserve">JUBLFOOD-1600 CALL OPTION </t>
  </si>
  <si>
    <t xml:space="preserve">8 NOV 2019 </t>
  </si>
  <si>
    <t xml:space="preserve">INDUSINDBK 1420 CALL OPTION </t>
  </si>
  <si>
    <t xml:space="preserve">11 NOV 2019 </t>
  </si>
  <si>
    <t xml:space="preserve">KOTAKBANK 1600 CALL OPTION </t>
  </si>
  <si>
    <t xml:space="preserve">13 NOV 2019 </t>
  </si>
  <si>
    <t xml:space="preserve">GRASIM 740 PUT OPTION </t>
  </si>
  <si>
    <t xml:space="preserve">14 NOV 2019 </t>
  </si>
  <si>
    <t xml:space="preserve">DRREDDY 2750 PUT OPTION </t>
  </si>
  <si>
    <t xml:space="preserve">15 NOV 2019 </t>
  </si>
  <si>
    <t xml:space="preserve">BHARTIARTL 400 CALL OPTION </t>
  </si>
  <si>
    <t xml:space="preserve">18 NOV 2019 </t>
  </si>
  <si>
    <t xml:space="preserve">SRF 3200 CALL OPTION </t>
  </si>
  <si>
    <t xml:space="preserve">19 NOV 2019 </t>
  </si>
  <si>
    <t xml:space="preserve">INDUSINDBK 1400 CALL OPTION </t>
  </si>
  <si>
    <t xml:space="preserve">20 NOV 2019 </t>
  </si>
  <si>
    <t xml:space="preserve">HDFCBANK 1280 CALL OPTION </t>
  </si>
  <si>
    <t xml:space="preserve">21 NOV 2019 </t>
  </si>
  <si>
    <t xml:space="preserve">APOLLOHOSP 1440 CALL OPTION </t>
  </si>
  <si>
    <t xml:space="preserve">22 NOV 2019 </t>
  </si>
  <si>
    <t xml:space="preserve">APOLLOHOSP 1460 CALL OPTION </t>
  </si>
  <si>
    <t xml:space="preserve">HDFC 2240 CALL OPTION </t>
  </si>
  <si>
    <t xml:space="preserve">EXIDEIND 190 CALL OPTION </t>
  </si>
  <si>
    <t>ADANIPORTS 370CALLOPTION</t>
  </si>
  <si>
    <t xml:space="preserve">CANBK 220 CALL OPTION </t>
  </si>
  <si>
    <t xml:space="preserve">26 NOV 2019 </t>
  </si>
  <si>
    <t xml:space="preserve">BIOCON 260 CALL OPTION </t>
  </si>
  <si>
    <t xml:space="preserve">28 NOV 2019 </t>
  </si>
  <si>
    <t xml:space="preserve">INDUSINDBK 1560 CALL OPTION </t>
  </si>
  <si>
    <t xml:space="preserve">29 NOV 2019 </t>
  </si>
  <si>
    <t xml:space="preserve">INDUSINDBK 1580 CALL OPTION </t>
  </si>
  <si>
    <t xml:space="preserve">ASIANPAINT 1740 CALL OPTION </t>
  </si>
  <si>
    <t>NOV-2019</t>
  </si>
  <si>
    <t xml:space="preserve">04 DEC 2019 </t>
  </si>
  <si>
    <t xml:space="preserve">03 DEC 2019 </t>
  </si>
  <si>
    <t xml:space="preserve">DLF 220 CALL OPTION </t>
  </si>
  <si>
    <t xml:space="preserve">05 DEC 2019 </t>
  </si>
  <si>
    <t xml:space="preserve">MUTHOOTFIN 690 CALL OPTION </t>
  </si>
  <si>
    <t xml:space="preserve">KOTAKBANK 1660 CALL OPTION </t>
  </si>
  <si>
    <t xml:space="preserve">06 DEC 2019 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</si>
</sst>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1" borderId="0" xfId="0" applyFill="1"/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4" fillId="9" borderId="1" xfId="0" applyNumberFormat="1" applyFont="1" applyFill="1" applyBorder="1" applyAlignment="1">
      <alignment horizontal="center" vertical="center"/>
    </xf>
    <xf numFmtId="0" fontId="26" fillId="4" borderId="0" xfId="0" applyFont="1" applyFill="1"/>
    <xf numFmtId="17" fontId="27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29" fillId="0" borderId="0" xfId="0" applyFont="1"/>
    <xf numFmtId="0" fontId="29" fillId="11" borderId="0" xfId="0" applyFont="1" applyFill="1"/>
    <xf numFmtId="0" fontId="27" fillId="11" borderId="0" xfId="0" applyFont="1" applyFill="1"/>
    <xf numFmtId="0" fontId="29" fillId="0" borderId="0" xfId="0" applyFont="1" applyBorder="1" applyAlignment="1">
      <alignment horizontal="center"/>
    </xf>
    <xf numFmtId="2" fontId="27" fillId="11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4" borderId="0" xfId="0" applyFont="1" applyFill="1"/>
    <xf numFmtId="0" fontId="27" fillId="4" borderId="0" xfId="0" applyFont="1" applyFill="1"/>
    <xf numFmtId="0" fontId="29" fillId="11" borderId="1" xfId="0" applyFont="1" applyFill="1" applyBorder="1"/>
    <xf numFmtId="165" fontId="32" fillId="0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167" fontId="29" fillId="4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2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2" fontId="27" fillId="11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49" fontId="27" fillId="11" borderId="0" xfId="0" applyNumberFormat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/>
    </xf>
    <xf numFmtId="0" fontId="27" fillId="11" borderId="0" xfId="0" applyNumberFormat="1" applyFont="1" applyFill="1" applyBorder="1" applyAlignment="1">
      <alignment horizontal="center"/>
    </xf>
    <xf numFmtId="0" fontId="29" fillId="11" borderId="0" xfId="0" applyFont="1" applyFill="1" applyBorder="1" applyAlignment="1">
      <alignment horizontal="center"/>
    </xf>
    <xf numFmtId="9" fontId="27" fillId="11" borderId="0" xfId="0" applyNumberFormat="1" applyFont="1" applyFill="1" applyBorder="1" applyAlignment="1">
      <alignment horizontal="center"/>
    </xf>
    <xf numFmtId="2" fontId="27" fillId="4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165" fontId="27" fillId="11" borderId="1" xfId="0" applyNumberFormat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167" fontId="27" fillId="11" borderId="1" xfId="0" applyNumberFormat="1" applyFont="1" applyFill="1" applyBorder="1" applyAlignment="1">
      <alignment horizontal="center" vertical="center" wrapText="1"/>
    </xf>
    <xf numFmtId="166" fontId="27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4" fillId="9" borderId="1" xfId="0" applyNumberFormat="1" applyFont="1" applyFill="1" applyBorder="1" applyAlignment="1">
      <alignment horizontal="center" vertical="center"/>
    </xf>
    <xf numFmtId="0" fontId="24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  <c:pt idx="10">
                  <c:v>113802</c:v>
                </c:pt>
                <c:pt idx="11">
                  <c:v>193325</c:v>
                </c:pt>
              </c:numCache>
            </c:numRef>
          </c:val>
        </c:ser>
        <c:axId val="66849408"/>
        <c:axId val="66883968"/>
      </c:barChart>
      <c:catAx>
        <c:axId val="66849408"/>
        <c:scaling>
          <c:orientation val="minMax"/>
        </c:scaling>
        <c:axPos val="b"/>
        <c:majorTickMark val="none"/>
        <c:tickLblPos val="nextTo"/>
        <c:crossAx val="66883968"/>
        <c:crosses val="autoZero"/>
        <c:auto val="1"/>
        <c:lblAlgn val="ctr"/>
        <c:lblOffset val="100"/>
      </c:catAx>
      <c:valAx>
        <c:axId val="668839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68494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38655092080433712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6396E-3"/>
          <c:y val="1.5082582357813921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705E-2"/>
                  <c:y val="-9.6324461343481382E-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  <c:pt idx="10">
                  <c:v>1.13802</c:v>
                </c:pt>
                <c:pt idx="11">
                  <c:v>1.9332499999999999</c:v>
                </c:pt>
              </c:numCache>
            </c:numRef>
          </c:val>
        </c:ser>
        <c:dLbls>
          <c:showVal val="1"/>
        </c:dLbls>
        <c:marker val="1"/>
        <c:axId val="66900352"/>
        <c:axId val="66901888"/>
      </c:lineChart>
      <c:catAx>
        <c:axId val="66900352"/>
        <c:scaling>
          <c:orientation val="minMax"/>
        </c:scaling>
        <c:axPos val="b"/>
        <c:majorTickMark val="none"/>
        <c:tickLblPos val="nextTo"/>
        <c:crossAx val="66901888"/>
        <c:crosses val="autoZero"/>
        <c:auto val="1"/>
        <c:lblAlgn val="ctr"/>
        <c:lblOffset val="100"/>
      </c:catAx>
      <c:valAx>
        <c:axId val="66901888"/>
        <c:scaling>
          <c:orientation val="minMax"/>
        </c:scaling>
        <c:delete val="1"/>
        <c:axPos val="l"/>
        <c:numFmt formatCode="0%" sourceLinked="1"/>
        <c:tickLblPos val="nextTo"/>
        <c:crossAx val="66900352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>
        <c:manualLayout>
          <c:xMode val="edge"/>
          <c:yMode val="edge"/>
          <c:x val="0.32782608695653304"/>
          <c:y val="4.965518319960537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Statement'!$E$3:$E$6</c:f>
              <c:strCache>
                <c:ptCount val="4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</c:v>
                </c:pt>
                <c:pt idx="1">
                  <c:v>0.9</c:v>
                </c:pt>
                <c:pt idx="2">
                  <c:v>0.91300000000000003</c:v>
                </c:pt>
                <c:pt idx="3">
                  <c:v>0.74</c:v>
                </c:pt>
              </c:numCache>
            </c:numRef>
          </c:val>
        </c:ser>
        <c:dLbls>
          <c:showVal val="1"/>
        </c:dLbls>
        <c:overlap val="-25"/>
        <c:axId val="67450368"/>
        <c:axId val="67451904"/>
      </c:barChart>
      <c:catAx>
        <c:axId val="67450368"/>
        <c:scaling>
          <c:orientation val="minMax"/>
        </c:scaling>
        <c:axPos val="b"/>
        <c:majorTickMark val="none"/>
        <c:tickLblPos val="nextTo"/>
        <c:crossAx val="67451904"/>
        <c:crosses val="autoZero"/>
        <c:auto val="1"/>
        <c:lblAlgn val="ctr"/>
        <c:lblOffset val="100"/>
      </c:catAx>
      <c:valAx>
        <c:axId val="6745190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7450368"/>
        <c:crosses val="autoZero"/>
        <c:crossBetween val="between"/>
      </c:valAx>
    </c:plotArea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  <c:pt idx="3">
                  <c:v>76402</c:v>
                </c:pt>
                <c:pt idx="4">
                  <c:v>155025</c:v>
                </c:pt>
              </c:numCache>
            </c:numRef>
          </c:val>
        </c:ser>
        <c:shape val="cylinder"/>
        <c:axId val="67480960"/>
        <c:axId val="67495040"/>
        <c:axId val="0"/>
      </c:bar3DChart>
      <c:catAx>
        <c:axId val="67480960"/>
        <c:scaling>
          <c:orientation val="minMax"/>
        </c:scaling>
        <c:axPos val="b"/>
        <c:tickLblPos val="nextTo"/>
        <c:crossAx val="67495040"/>
        <c:crosses val="autoZero"/>
        <c:auto val="1"/>
        <c:lblAlgn val="ctr"/>
        <c:lblOffset val="100"/>
      </c:catAx>
      <c:valAx>
        <c:axId val="67495040"/>
        <c:scaling>
          <c:orientation val="minMax"/>
        </c:scaling>
        <c:axPos val="l"/>
        <c:majorGridlines/>
        <c:numFmt formatCode="#,##0" sourceLinked="1"/>
        <c:tickLblPos val="nextTo"/>
        <c:crossAx val="67480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256255468067156"/>
          <c:y val="2.7799231179792806E-2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2097311831829724"/>
          <c:w val="0.93888888888889765"/>
          <c:h val="0.5993403621821776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  <c:pt idx="3">
                  <c:v>0.76402000000000003</c:v>
                </c:pt>
                <c:pt idx="4">
                  <c:v>1.5502499999999999</c:v>
                </c:pt>
              </c:numCache>
            </c:numRef>
          </c:val>
        </c:ser>
        <c:dLbls>
          <c:showVal val="1"/>
        </c:dLbls>
        <c:marker val="1"/>
        <c:axId val="68592384"/>
        <c:axId val="68593920"/>
      </c:lineChart>
      <c:catAx>
        <c:axId val="68592384"/>
        <c:scaling>
          <c:orientation val="minMax"/>
        </c:scaling>
        <c:axPos val="b"/>
        <c:majorTickMark val="none"/>
        <c:tickLblPos val="nextTo"/>
        <c:crossAx val="68593920"/>
        <c:crosses val="autoZero"/>
        <c:auto val="1"/>
        <c:lblAlgn val="ctr"/>
        <c:lblOffset val="100"/>
      </c:catAx>
      <c:valAx>
        <c:axId val="68593920"/>
        <c:scaling>
          <c:orientation val="minMax"/>
        </c:scaling>
        <c:delete val="1"/>
        <c:axPos val="l"/>
        <c:numFmt formatCode="0%" sourceLinked="1"/>
        <c:tickLblPos val="nextTo"/>
        <c:crossAx val="68592384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  <c:dispBlanksAs val="zero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52917</xdr:colOff>
      <xdr:row>38</xdr:row>
      <xdr:rowOff>21165</xdr:rowOff>
    </xdr:from>
    <xdr:to>
      <xdr:col>3</xdr:col>
      <xdr:colOff>941917</xdr:colOff>
      <xdr:row>50</xdr:row>
      <xdr:rowOff>31750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179915</xdr:rowOff>
    </xdr:from>
    <xdr:to>
      <xdr:col>11</xdr:col>
      <xdr:colOff>148167</xdr:colOff>
      <xdr:row>48</xdr:row>
      <xdr:rowOff>116416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0"/>
  <sheetViews>
    <sheetView tabSelected="1" topLeftCell="A7" zoomScale="85" zoomScaleNormal="85" workbookViewId="0">
      <selection activeCell="B10" sqref="B10"/>
    </sheetView>
  </sheetViews>
  <sheetFormatPr defaultRowHeight="15"/>
  <cols>
    <col min="1" max="1" width="16.140625" bestFit="1" customWidth="1"/>
    <col min="2" max="2" width="36.140625" bestFit="1" customWidth="1"/>
    <col min="3" max="3" width="15" bestFit="1" customWidth="1"/>
    <col min="4" max="4" width="12.7109375" bestFit="1" customWidth="1"/>
    <col min="5" max="5" width="22.140625" bestFit="1" customWidth="1"/>
    <col min="6" max="6" width="11.140625" bestFit="1" customWidth="1"/>
    <col min="7" max="7" width="8.28515625" bestFit="1" customWidth="1"/>
    <col min="8" max="8" width="18.42578125" bestFit="1" customWidth="1"/>
    <col min="9" max="10" width="13.140625" bestFit="1" customWidth="1"/>
    <col min="11" max="11" width="16.140625" bestFit="1" customWidth="1"/>
    <col min="12" max="12" width="15" bestFit="1" customWidth="1"/>
  </cols>
  <sheetData>
    <row r="1" spans="1:12">
      <c r="A1" s="95" t="s">
        <v>253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54.7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6" t="s">
        <v>1</v>
      </c>
      <c r="B3" s="96" t="s">
        <v>218</v>
      </c>
      <c r="C3" s="96" t="s">
        <v>219</v>
      </c>
      <c r="D3" s="97" t="s">
        <v>220</v>
      </c>
      <c r="E3" s="97" t="s">
        <v>221</v>
      </c>
      <c r="F3" s="98" t="s">
        <v>222</v>
      </c>
      <c r="G3" s="98"/>
      <c r="H3" s="98"/>
      <c r="I3" s="98" t="s">
        <v>223</v>
      </c>
      <c r="J3" s="98"/>
      <c r="K3" s="98"/>
      <c r="L3" s="48" t="s">
        <v>224</v>
      </c>
    </row>
    <row r="4" spans="1:12">
      <c r="A4" s="96"/>
      <c r="B4" s="96"/>
      <c r="C4" s="96"/>
      <c r="D4" s="97"/>
      <c r="E4" s="97"/>
      <c r="F4" s="48" t="s">
        <v>225</v>
      </c>
      <c r="G4" s="48" t="s">
        <v>11</v>
      </c>
      <c r="H4" s="48" t="s">
        <v>226</v>
      </c>
      <c r="I4" s="48" t="s">
        <v>227</v>
      </c>
      <c r="J4" s="48" t="s">
        <v>228</v>
      </c>
      <c r="K4" s="48" t="s">
        <v>229</v>
      </c>
      <c r="L4" s="48" t="s">
        <v>230</v>
      </c>
    </row>
    <row r="5" spans="1:12" ht="15.75">
      <c r="A5" s="94" t="s">
        <v>231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.75">
      <c r="A6" s="46" t="s">
        <v>252</v>
      </c>
      <c r="B6" s="46" t="s">
        <v>251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8" spans="1:12">
      <c r="A8" s="45"/>
      <c r="B8" s="45"/>
      <c r="C8" s="45"/>
      <c r="D8" s="50">
        <v>43800</v>
      </c>
      <c r="E8" s="45"/>
      <c r="F8" s="45"/>
      <c r="G8" s="45"/>
      <c r="H8" s="45"/>
      <c r="I8" s="45"/>
      <c r="J8" s="45"/>
      <c r="K8" s="45"/>
      <c r="L8" s="45"/>
    </row>
    <row r="10" spans="1:12">
      <c r="A10" s="59" t="s">
        <v>655</v>
      </c>
      <c r="B10" s="60" t="s">
        <v>654</v>
      </c>
      <c r="C10" s="61" t="s">
        <v>13</v>
      </c>
      <c r="D10" s="62">
        <v>3000</v>
      </c>
      <c r="E10" s="62">
        <v>44</v>
      </c>
      <c r="F10" s="61">
        <v>44</v>
      </c>
      <c r="G10" s="61">
        <v>0</v>
      </c>
      <c r="H10" s="61">
        <v>0</v>
      </c>
      <c r="I10" s="63">
        <f t="shared" ref="I10" si="0">SUM(F10-E10)*D10</f>
        <v>0</v>
      </c>
      <c r="J10" s="64">
        <v>0</v>
      </c>
      <c r="K10" s="64">
        <v>0</v>
      </c>
      <c r="L10" s="63">
        <f t="shared" ref="L10" si="1">SUM(I10:K10)</f>
        <v>0</v>
      </c>
    </row>
    <row r="11" spans="1:12">
      <c r="A11" s="59" t="s">
        <v>652</v>
      </c>
      <c r="B11" s="60" t="s">
        <v>653</v>
      </c>
      <c r="C11" s="61" t="s">
        <v>13</v>
      </c>
      <c r="D11" s="62">
        <v>3000</v>
      </c>
      <c r="E11" s="62">
        <v>24</v>
      </c>
      <c r="F11" s="61">
        <v>22</v>
      </c>
      <c r="G11" s="61">
        <v>0</v>
      </c>
      <c r="H11" s="61">
        <v>0</v>
      </c>
      <c r="I11" s="63">
        <f t="shared" ref="I11" si="2">SUM(F11-E11)*D11</f>
        <v>-6000</v>
      </c>
      <c r="J11" s="64">
        <v>0</v>
      </c>
      <c r="K11" s="64">
        <v>0</v>
      </c>
      <c r="L11" s="63">
        <f t="shared" ref="L11" si="3">SUM(I11:K11)</f>
        <v>-6000</v>
      </c>
    </row>
    <row r="12" spans="1:12">
      <c r="A12" s="59" t="s">
        <v>649</v>
      </c>
      <c r="B12" s="60" t="s">
        <v>651</v>
      </c>
      <c r="C12" s="61" t="s">
        <v>13</v>
      </c>
      <c r="D12" s="62">
        <v>5600</v>
      </c>
      <c r="E12" s="62">
        <v>11.5</v>
      </c>
      <c r="F12" s="61">
        <v>12.5</v>
      </c>
      <c r="G12" s="61">
        <v>0</v>
      </c>
      <c r="H12" s="61">
        <v>0</v>
      </c>
      <c r="I12" s="63">
        <f t="shared" ref="I12" si="4">SUM(F12-E12)*D12</f>
        <v>5600</v>
      </c>
      <c r="J12" s="64">
        <v>0</v>
      </c>
      <c r="K12" s="64">
        <v>0</v>
      </c>
      <c r="L12" s="63">
        <f t="shared" ref="L12" si="5">SUM(I12:K12)</f>
        <v>5600</v>
      </c>
    </row>
    <row r="13" spans="1:12">
      <c r="A13" s="59" t="s">
        <v>650</v>
      </c>
      <c r="B13" s="60" t="s">
        <v>647</v>
      </c>
      <c r="C13" s="61" t="s">
        <v>13</v>
      </c>
      <c r="D13" s="62">
        <v>1200</v>
      </c>
      <c r="E13" s="62">
        <v>45</v>
      </c>
      <c r="F13" s="61">
        <v>40</v>
      </c>
      <c r="G13" s="61">
        <v>0</v>
      </c>
      <c r="H13" s="61">
        <v>0</v>
      </c>
      <c r="I13" s="63">
        <f t="shared" ref="I13" si="6">SUM(F13-E13)*D13</f>
        <v>-6000</v>
      </c>
      <c r="J13" s="64">
        <v>0</v>
      </c>
      <c r="K13" s="64">
        <v>0</v>
      </c>
      <c r="L13" s="63">
        <f t="shared" ref="L13" si="7">SUM(I13:K13)</f>
        <v>-6000</v>
      </c>
    </row>
    <row r="14" spans="1:12">
      <c r="A14" s="66"/>
      <c r="B14" s="66"/>
      <c r="C14" s="66"/>
      <c r="D14" s="66"/>
      <c r="E14" s="66"/>
      <c r="F14" s="66"/>
      <c r="G14" s="66"/>
      <c r="H14" s="67"/>
      <c r="I14" s="81"/>
      <c r="J14" s="82"/>
      <c r="K14" s="82" t="s">
        <v>487</v>
      </c>
      <c r="L14" s="81"/>
    </row>
    <row r="15" spans="1:12">
      <c r="A15" s="83" t="s">
        <v>648</v>
      </c>
      <c r="B15" s="60"/>
      <c r="C15" s="61"/>
      <c r="D15" s="62"/>
      <c r="E15" s="62"/>
      <c r="F15" s="61"/>
      <c r="G15" s="61"/>
      <c r="H15" s="61"/>
      <c r="I15" s="63"/>
      <c r="J15" s="64"/>
      <c r="K15" s="64"/>
      <c r="L15" s="63"/>
    </row>
    <row r="16" spans="1:12">
      <c r="A16" s="83" t="s">
        <v>350</v>
      </c>
      <c r="B16" s="84" t="s">
        <v>351</v>
      </c>
      <c r="C16" s="69" t="s">
        <v>352</v>
      </c>
      <c r="D16" s="85" t="s">
        <v>353</v>
      </c>
      <c r="E16" s="85" t="s">
        <v>354</v>
      </c>
      <c r="F16" s="69" t="s">
        <v>318</v>
      </c>
      <c r="G16" s="61"/>
      <c r="H16" s="61"/>
      <c r="I16" s="63"/>
      <c r="J16" s="64"/>
      <c r="K16" s="64"/>
      <c r="L16" s="63"/>
    </row>
    <row r="17" spans="1:12">
      <c r="A17" s="59" t="s">
        <v>609</v>
      </c>
      <c r="B17" s="68">
        <v>2</v>
      </c>
      <c r="C17" s="61">
        <f>SUM(A17-B17)</f>
        <v>22</v>
      </c>
      <c r="D17" s="62">
        <v>5</v>
      </c>
      <c r="E17" s="61">
        <f>SUM(C17-D17)</f>
        <v>17</v>
      </c>
      <c r="F17" s="61">
        <f>E17*100/C17</f>
        <v>77.272727272727266</v>
      </c>
      <c r="G17" s="61"/>
      <c r="H17" s="61"/>
      <c r="I17" s="63"/>
      <c r="J17" s="64"/>
      <c r="K17" s="64"/>
      <c r="L17" s="63"/>
    </row>
    <row r="18" spans="1:12">
      <c r="A18" s="45"/>
      <c r="B18" s="45"/>
      <c r="C18" s="45"/>
      <c r="D18" s="50">
        <v>43770</v>
      </c>
      <c r="E18" s="45"/>
      <c r="F18" s="45"/>
      <c r="G18" s="45"/>
      <c r="H18" s="45"/>
      <c r="I18" s="45"/>
      <c r="J18" s="45"/>
      <c r="K18" s="45"/>
      <c r="L18" s="45"/>
    </row>
    <row r="20" spans="1:12">
      <c r="A20" s="59" t="s">
        <v>645</v>
      </c>
      <c r="B20" s="60" t="s">
        <v>646</v>
      </c>
      <c r="C20" s="61" t="s">
        <v>13</v>
      </c>
      <c r="D20" s="62">
        <v>800</v>
      </c>
      <c r="E20" s="62">
        <v>58</v>
      </c>
      <c r="F20" s="61">
        <v>51</v>
      </c>
      <c r="G20" s="61">
        <v>0</v>
      </c>
      <c r="H20" s="61">
        <v>0</v>
      </c>
      <c r="I20" s="63">
        <f t="shared" ref="I20" si="8">SUM(F20-E20)*D20</f>
        <v>-5600</v>
      </c>
      <c r="J20" s="64">
        <v>0</v>
      </c>
      <c r="K20" s="64">
        <v>0</v>
      </c>
      <c r="L20" s="63">
        <f t="shared" ref="L20" si="9">SUM(I20:K20)</f>
        <v>-5600</v>
      </c>
    </row>
    <row r="21" spans="1:12">
      <c r="A21" s="59" t="s">
        <v>643</v>
      </c>
      <c r="B21" s="60" t="s">
        <v>644</v>
      </c>
      <c r="C21" s="61" t="s">
        <v>13</v>
      </c>
      <c r="D21" s="62">
        <v>800</v>
      </c>
      <c r="E21" s="62">
        <v>51</v>
      </c>
      <c r="F21" s="61">
        <v>57</v>
      </c>
      <c r="G21" s="61">
        <v>64</v>
      </c>
      <c r="H21" s="61">
        <v>0</v>
      </c>
      <c r="I21" s="63">
        <f t="shared" ref="I21" si="10">SUM(F21-E21)*D21</f>
        <v>4800</v>
      </c>
      <c r="J21" s="64">
        <f>SUM(G21-F21)*D21</f>
        <v>5600</v>
      </c>
      <c r="K21" s="64">
        <v>0</v>
      </c>
      <c r="L21" s="63">
        <f t="shared" ref="L21" si="11">SUM(I21:K21)</f>
        <v>10400</v>
      </c>
    </row>
    <row r="22" spans="1:12">
      <c r="A22" s="59" t="s">
        <v>641</v>
      </c>
      <c r="B22" s="60" t="s">
        <v>642</v>
      </c>
      <c r="C22" s="61" t="s">
        <v>13</v>
      </c>
      <c r="D22" s="62">
        <v>3600</v>
      </c>
      <c r="E22" s="62">
        <v>9</v>
      </c>
      <c r="F22" s="61">
        <v>10.5</v>
      </c>
      <c r="G22" s="61">
        <v>11.5</v>
      </c>
      <c r="H22" s="61">
        <v>0</v>
      </c>
      <c r="I22" s="63">
        <f t="shared" ref="I22:I24" si="12">SUM(F22-E22)*D22</f>
        <v>5400</v>
      </c>
      <c r="J22" s="64">
        <f>SUM(G22-F22)*D22</f>
        <v>3600</v>
      </c>
      <c r="K22" s="64">
        <v>0</v>
      </c>
      <c r="L22" s="63">
        <f t="shared" ref="L22" si="13">SUM(I22:K22)</f>
        <v>9000</v>
      </c>
    </row>
    <row r="23" spans="1:12">
      <c r="A23" s="59" t="s">
        <v>635</v>
      </c>
      <c r="B23" s="60" t="s">
        <v>640</v>
      </c>
      <c r="C23" s="61" t="s">
        <v>13</v>
      </c>
      <c r="D23" s="62">
        <v>4000</v>
      </c>
      <c r="E23" s="62">
        <v>8</v>
      </c>
      <c r="F23" s="61">
        <v>8</v>
      </c>
      <c r="G23" s="61">
        <v>0</v>
      </c>
      <c r="H23" s="61">
        <v>0</v>
      </c>
      <c r="I23" s="63">
        <v>0</v>
      </c>
      <c r="J23" s="64">
        <v>0</v>
      </c>
      <c r="K23" s="64">
        <v>0</v>
      </c>
      <c r="L23" s="63">
        <f t="shared" ref="L23" si="14">SUM(I23:K23)</f>
        <v>0</v>
      </c>
    </row>
    <row r="24" spans="1:12">
      <c r="A24" s="59" t="s">
        <v>635</v>
      </c>
      <c r="B24" s="60" t="s">
        <v>639</v>
      </c>
      <c r="C24" s="61" t="s">
        <v>13</v>
      </c>
      <c r="D24" s="62">
        <v>5000</v>
      </c>
      <c r="E24" s="62">
        <v>10.3</v>
      </c>
      <c r="F24" s="61">
        <v>11.3</v>
      </c>
      <c r="G24" s="61">
        <v>0</v>
      </c>
      <c r="H24" s="61">
        <v>0</v>
      </c>
      <c r="I24" s="63">
        <f t="shared" si="12"/>
        <v>5000</v>
      </c>
      <c r="J24" s="64">
        <v>0</v>
      </c>
      <c r="K24" s="64">
        <v>0</v>
      </c>
      <c r="L24" s="63">
        <f t="shared" ref="L24" si="15">SUM(I24:K24)</f>
        <v>5000</v>
      </c>
    </row>
    <row r="25" spans="1:12">
      <c r="A25" s="59" t="s">
        <v>635</v>
      </c>
      <c r="B25" s="60" t="s">
        <v>638</v>
      </c>
      <c r="C25" s="61" t="s">
        <v>13</v>
      </c>
      <c r="D25" s="62">
        <v>5400</v>
      </c>
      <c r="E25" s="62">
        <v>6.4</v>
      </c>
      <c r="F25" s="61">
        <v>5.5</v>
      </c>
      <c r="G25" s="61">
        <v>0</v>
      </c>
      <c r="H25" s="61">
        <v>0</v>
      </c>
      <c r="I25" s="63">
        <f t="shared" ref="I25" si="16">SUM(F25-E25)*D25</f>
        <v>-4860.0000000000018</v>
      </c>
      <c r="J25" s="64">
        <v>0</v>
      </c>
      <c r="K25" s="64">
        <v>0</v>
      </c>
      <c r="L25" s="63">
        <f t="shared" ref="L25" si="17">SUM(I25:K25)</f>
        <v>-4860.0000000000018</v>
      </c>
    </row>
    <row r="26" spans="1:12">
      <c r="A26" s="59" t="s">
        <v>635</v>
      </c>
      <c r="B26" s="60" t="s">
        <v>637</v>
      </c>
      <c r="C26" s="61" t="s">
        <v>13</v>
      </c>
      <c r="D26" s="62">
        <v>500</v>
      </c>
      <c r="E26" s="62">
        <v>22</v>
      </c>
      <c r="F26" s="61">
        <v>30</v>
      </c>
      <c r="G26" s="61">
        <v>0</v>
      </c>
      <c r="H26" s="61">
        <v>0</v>
      </c>
      <c r="I26" s="63">
        <f t="shared" ref="I26:I27" si="18">SUM(F26-E26)*D26</f>
        <v>4000</v>
      </c>
      <c r="J26" s="64">
        <v>0</v>
      </c>
      <c r="K26" s="64">
        <v>0</v>
      </c>
      <c r="L26" s="63">
        <f t="shared" ref="L26:L27" si="19">SUM(I26:K26)</f>
        <v>4000</v>
      </c>
    </row>
    <row r="27" spans="1:12">
      <c r="A27" s="59" t="s">
        <v>635</v>
      </c>
      <c r="B27" s="60" t="s">
        <v>636</v>
      </c>
      <c r="C27" s="61" t="s">
        <v>13</v>
      </c>
      <c r="D27" s="62">
        <v>1000</v>
      </c>
      <c r="E27" s="62">
        <v>34</v>
      </c>
      <c r="F27" s="61">
        <v>29</v>
      </c>
      <c r="G27" s="61">
        <v>0</v>
      </c>
      <c r="H27" s="61">
        <v>0</v>
      </c>
      <c r="I27" s="63">
        <f t="shared" si="18"/>
        <v>-5000</v>
      </c>
      <c r="J27" s="64">
        <v>0</v>
      </c>
      <c r="K27" s="64">
        <v>0</v>
      </c>
      <c r="L27" s="63">
        <f t="shared" si="19"/>
        <v>-5000</v>
      </c>
    </row>
    <row r="28" spans="1:12">
      <c r="A28" s="59" t="s">
        <v>633</v>
      </c>
      <c r="B28" s="60" t="s">
        <v>634</v>
      </c>
      <c r="C28" s="61" t="s">
        <v>13</v>
      </c>
      <c r="D28" s="62">
        <v>1000</v>
      </c>
      <c r="E28" s="62">
        <v>35</v>
      </c>
      <c r="F28" s="61">
        <v>40</v>
      </c>
      <c r="G28" s="61">
        <v>0</v>
      </c>
      <c r="H28" s="61">
        <v>0</v>
      </c>
      <c r="I28" s="63">
        <f t="shared" ref="I28" si="20">SUM(F28-E28)*D28</f>
        <v>5000</v>
      </c>
      <c r="J28" s="64">
        <v>0</v>
      </c>
      <c r="K28" s="64">
        <v>0</v>
      </c>
      <c r="L28" s="63">
        <f t="shared" ref="L28" si="21">SUM(I28:K28)</f>
        <v>5000</v>
      </c>
    </row>
    <row r="29" spans="1:12">
      <c r="A29" s="59" t="s">
        <v>631</v>
      </c>
      <c r="B29" s="60" t="s">
        <v>632</v>
      </c>
      <c r="C29" s="61" t="s">
        <v>13</v>
      </c>
      <c r="D29" s="62">
        <v>1000</v>
      </c>
      <c r="E29" s="62">
        <v>15.5</v>
      </c>
      <c r="F29" s="61">
        <v>13</v>
      </c>
      <c r="G29" s="61">
        <v>0</v>
      </c>
      <c r="H29" s="61">
        <v>0</v>
      </c>
      <c r="I29" s="63">
        <f t="shared" ref="I29" si="22">SUM(F29-E29)*D29</f>
        <v>-2500</v>
      </c>
      <c r="J29" s="64">
        <v>0</v>
      </c>
      <c r="K29" s="64">
        <v>0</v>
      </c>
      <c r="L29" s="63">
        <f t="shared" ref="L29" si="23">SUM(I29:K29)</f>
        <v>-2500</v>
      </c>
    </row>
    <row r="30" spans="1:12">
      <c r="A30" s="59" t="s">
        <v>629</v>
      </c>
      <c r="B30" s="60" t="s">
        <v>630</v>
      </c>
      <c r="C30" s="61" t="s">
        <v>13</v>
      </c>
      <c r="D30" s="62">
        <v>800</v>
      </c>
      <c r="E30" s="62">
        <v>35</v>
      </c>
      <c r="F30" s="61">
        <v>40</v>
      </c>
      <c r="G30" s="61">
        <v>0</v>
      </c>
      <c r="H30" s="61">
        <v>0</v>
      </c>
      <c r="I30" s="63">
        <f t="shared" ref="I30" si="24">SUM(F30-E30)*D30</f>
        <v>4000</v>
      </c>
      <c r="J30" s="64">
        <v>0</v>
      </c>
      <c r="K30" s="64">
        <v>0</v>
      </c>
      <c r="L30" s="63">
        <f t="shared" ref="L30" si="25">SUM(I30:K30)</f>
        <v>4000</v>
      </c>
    </row>
    <row r="31" spans="1:12">
      <c r="A31" s="59" t="s">
        <v>627</v>
      </c>
      <c r="B31" s="60" t="s">
        <v>626</v>
      </c>
      <c r="C31" s="61" t="s">
        <v>13</v>
      </c>
      <c r="D31" s="62">
        <v>3702</v>
      </c>
      <c r="E31" s="62">
        <v>21</v>
      </c>
      <c r="F31" s="61">
        <v>22.5</v>
      </c>
      <c r="G31" s="61">
        <v>24</v>
      </c>
      <c r="H31" s="61">
        <v>0</v>
      </c>
      <c r="I31" s="63">
        <f t="shared" ref="I31" si="26">SUM(F31-E31)*D31</f>
        <v>5553</v>
      </c>
      <c r="J31" s="64">
        <f>SUM(G31-F31)*D31</f>
        <v>5553</v>
      </c>
      <c r="K31" s="64">
        <v>0</v>
      </c>
      <c r="L31" s="63">
        <f t="shared" ref="L31" si="27">SUM(I31:K31)</f>
        <v>11106</v>
      </c>
    </row>
    <row r="32" spans="1:12">
      <c r="A32" s="59" t="s">
        <v>625</v>
      </c>
      <c r="B32" s="60" t="s">
        <v>628</v>
      </c>
      <c r="C32" s="61" t="s">
        <v>13</v>
      </c>
      <c r="D32" s="62">
        <v>500</v>
      </c>
      <c r="E32" s="62">
        <v>95</v>
      </c>
      <c r="F32" s="61">
        <v>105</v>
      </c>
      <c r="G32" s="61">
        <v>115</v>
      </c>
      <c r="H32" s="61">
        <v>0</v>
      </c>
      <c r="I32" s="63">
        <f t="shared" ref="I32" si="28">SUM(F32-E32)*D32</f>
        <v>5000</v>
      </c>
      <c r="J32" s="64">
        <f>SUM(G32-F32)*D32</f>
        <v>5000</v>
      </c>
      <c r="K32" s="64">
        <v>0</v>
      </c>
      <c r="L32" s="63">
        <f t="shared" ref="L32" si="29">SUM(I32:K32)</f>
        <v>10000</v>
      </c>
    </row>
    <row r="33" spans="1:12">
      <c r="A33" s="59" t="s">
        <v>623</v>
      </c>
      <c r="B33" s="60" t="s">
        <v>624</v>
      </c>
      <c r="C33" s="61" t="s">
        <v>13</v>
      </c>
      <c r="D33" s="62">
        <v>500</v>
      </c>
      <c r="E33" s="62">
        <v>60</v>
      </c>
      <c r="F33" s="61">
        <v>68</v>
      </c>
      <c r="G33" s="61">
        <v>0</v>
      </c>
      <c r="H33" s="61">
        <v>0</v>
      </c>
      <c r="I33" s="63">
        <f t="shared" ref="I33" si="30">SUM(F33-E33)*D33</f>
        <v>4000</v>
      </c>
      <c r="J33" s="64">
        <v>0</v>
      </c>
      <c r="K33" s="64">
        <v>0</v>
      </c>
      <c r="L33" s="63">
        <f t="shared" ref="L33" si="31">SUM(I33:K33)</f>
        <v>4000</v>
      </c>
    </row>
    <row r="34" spans="1:12">
      <c r="A34" s="59" t="s">
        <v>621</v>
      </c>
      <c r="B34" s="60" t="s">
        <v>622</v>
      </c>
      <c r="C34" s="61" t="s">
        <v>13</v>
      </c>
      <c r="D34" s="62">
        <v>1500</v>
      </c>
      <c r="E34" s="62">
        <v>25.5</v>
      </c>
      <c r="F34" s="61">
        <v>27</v>
      </c>
      <c r="G34" s="61">
        <v>0</v>
      </c>
      <c r="H34" s="61">
        <v>0</v>
      </c>
      <c r="I34" s="63">
        <f t="shared" ref="I34" si="32">SUM(F34-E34)*D34</f>
        <v>2250</v>
      </c>
      <c r="J34" s="64">
        <v>0</v>
      </c>
      <c r="K34" s="64">
        <v>0</v>
      </c>
      <c r="L34" s="63">
        <f t="shared" ref="L34" si="33">SUM(I34:K34)</f>
        <v>2250</v>
      </c>
    </row>
    <row r="35" spans="1:12">
      <c r="A35" s="59" t="s">
        <v>619</v>
      </c>
      <c r="B35" s="60" t="s">
        <v>620</v>
      </c>
      <c r="C35" s="61" t="s">
        <v>13</v>
      </c>
      <c r="D35" s="62">
        <v>800</v>
      </c>
      <c r="E35" s="62">
        <v>44</v>
      </c>
      <c r="F35" s="61">
        <v>46</v>
      </c>
      <c r="G35" s="61">
        <v>0</v>
      </c>
      <c r="H35" s="61">
        <v>0</v>
      </c>
      <c r="I35" s="63">
        <f t="shared" ref="I35" si="34">SUM(F35-E35)*D35</f>
        <v>1600</v>
      </c>
      <c r="J35" s="64">
        <v>0</v>
      </c>
      <c r="K35" s="64">
        <v>0</v>
      </c>
      <c r="L35" s="63">
        <f t="shared" ref="L35" si="35">SUM(I35:K35)</f>
        <v>1600</v>
      </c>
    </row>
    <row r="36" spans="1:12">
      <c r="A36" s="59" t="s">
        <v>617</v>
      </c>
      <c r="B36" s="60" t="s">
        <v>618</v>
      </c>
      <c r="C36" s="61" t="s">
        <v>13</v>
      </c>
      <c r="D36" s="62">
        <v>800</v>
      </c>
      <c r="E36" s="62">
        <v>55</v>
      </c>
      <c r="F36" s="61">
        <v>59</v>
      </c>
      <c r="G36" s="61">
        <v>64</v>
      </c>
      <c r="H36" s="61">
        <v>0</v>
      </c>
      <c r="I36" s="63">
        <f t="shared" ref="I36" si="36">SUM(F36-E36)*D36</f>
        <v>3200</v>
      </c>
      <c r="J36" s="64">
        <f>SUM(G36-F36)*D36</f>
        <v>4000</v>
      </c>
      <c r="K36" s="64">
        <v>0</v>
      </c>
      <c r="L36" s="63">
        <f t="shared" ref="L36" si="37">SUM(I36:K36)</f>
        <v>7200</v>
      </c>
    </row>
    <row r="37" spans="1:12">
      <c r="A37" s="59" t="s">
        <v>615</v>
      </c>
      <c r="B37" s="60" t="s">
        <v>616</v>
      </c>
      <c r="C37" s="61" t="s">
        <v>13</v>
      </c>
      <c r="D37" s="62">
        <v>1000</v>
      </c>
      <c r="E37" s="62">
        <v>52</v>
      </c>
      <c r="F37" s="61">
        <v>56</v>
      </c>
      <c r="G37" s="61">
        <v>60</v>
      </c>
      <c r="H37" s="61">
        <v>0</v>
      </c>
      <c r="I37" s="63">
        <f t="shared" ref="I37" si="38">SUM(F37-E37)*D37</f>
        <v>4000</v>
      </c>
      <c r="J37" s="64">
        <f>SUM(G37-F37)*D37</f>
        <v>4000</v>
      </c>
      <c r="K37" s="64">
        <v>0</v>
      </c>
      <c r="L37" s="63">
        <f t="shared" ref="L37" si="39">SUM(I37:K37)</f>
        <v>8000</v>
      </c>
    </row>
    <row r="38" spans="1:12">
      <c r="A38" s="59" t="s">
        <v>614</v>
      </c>
      <c r="B38" s="60" t="s">
        <v>579</v>
      </c>
      <c r="C38" s="61" t="s">
        <v>13</v>
      </c>
      <c r="D38" s="62">
        <v>1200</v>
      </c>
      <c r="E38" s="62">
        <v>35</v>
      </c>
      <c r="F38" s="61">
        <v>39</v>
      </c>
      <c r="G38" s="61">
        <v>0</v>
      </c>
      <c r="H38" s="61">
        <v>0</v>
      </c>
      <c r="I38" s="63">
        <f t="shared" ref="I38" si="40">SUM(F38-E38)*D38</f>
        <v>4800</v>
      </c>
      <c r="J38" s="64">
        <v>0</v>
      </c>
      <c r="K38" s="64">
        <v>0</v>
      </c>
      <c r="L38" s="63">
        <f t="shared" ref="L38" si="41">SUM(I38:K38)</f>
        <v>4800</v>
      </c>
    </row>
    <row r="39" spans="1:12">
      <c r="A39" s="59" t="s">
        <v>611</v>
      </c>
      <c r="B39" s="60" t="s">
        <v>613</v>
      </c>
      <c r="C39" s="61" t="s">
        <v>13</v>
      </c>
      <c r="D39" s="62">
        <v>400</v>
      </c>
      <c r="E39" s="62">
        <v>90</v>
      </c>
      <c r="F39" s="61">
        <v>86.5</v>
      </c>
      <c r="G39" s="61">
        <v>0</v>
      </c>
      <c r="H39" s="61">
        <v>0</v>
      </c>
      <c r="I39" s="63">
        <f t="shared" ref="I39" si="42">SUM(F39-E39)*D39</f>
        <v>-1400</v>
      </c>
      <c r="J39" s="64">
        <v>0</v>
      </c>
      <c r="K39" s="64">
        <v>0</v>
      </c>
      <c r="L39" s="63">
        <f t="shared" ref="L39" si="43">SUM(I39:K39)</f>
        <v>-1400</v>
      </c>
    </row>
    <row r="40" spans="1:12">
      <c r="A40" s="59" t="s">
        <v>611</v>
      </c>
      <c r="B40" s="60" t="s">
        <v>612</v>
      </c>
      <c r="C40" s="61" t="s">
        <v>13</v>
      </c>
      <c r="D40" s="62">
        <v>500</v>
      </c>
      <c r="E40" s="62">
        <v>155</v>
      </c>
      <c r="F40" s="61">
        <v>165</v>
      </c>
      <c r="G40" s="61">
        <v>175</v>
      </c>
      <c r="H40" s="61">
        <v>0</v>
      </c>
      <c r="I40" s="63">
        <f t="shared" ref="I40" si="44">SUM(F40-E40)*D40</f>
        <v>5000</v>
      </c>
      <c r="J40" s="64">
        <f>SUM(G40-F40)*D40</f>
        <v>5000</v>
      </c>
      <c r="K40" s="64">
        <v>0</v>
      </c>
      <c r="L40" s="63">
        <f t="shared" ref="L40" si="45">SUM(I40:K40)</f>
        <v>10000</v>
      </c>
    </row>
    <row r="41" spans="1:12">
      <c r="A41" s="59" t="s">
        <v>610</v>
      </c>
      <c r="B41" s="60" t="s">
        <v>510</v>
      </c>
      <c r="C41" s="61" t="s">
        <v>13</v>
      </c>
      <c r="D41" s="62">
        <v>500</v>
      </c>
      <c r="E41" s="62">
        <v>158</v>
      </c>
      <c r="F41" s="61">
        <v>168</v>
      </c>
      <c r="G41" s="61">
        <v>178</v>
      </c>
      <c r="H41" s="61">
        <v>0</v>
      </c>
      <c r="I41" s="63">
        <f t="shared" ref="I41" si="46">SUM(F41-E41)*D41</f>
        <v>5000</v>
      </c>
      <c r="J41" s="64">
        <f>SUM(G41-F41)*D41</f>
        <v>5000</v>
      </c>
      <c r="K41" s="64">
        <v>0</v>
      </c>
      <c r="L41" s="63">
        <f t="shared" ref="L41" si="47">SUM(I41:K41)</f>
        <v>10000</v>
      </c>
    </row>
    <row r="42" spans="1:12">
      <c r="A42" s="59" t="s">
        <v>605</v>
      </c>
      <c r="B42" s="60" t="s">
        <v>606</v>
      </c>
      <c r="C42" s="61" t="s">
        <v>13</v>
      </c>
      <c r="D42" s="62">
        <v>800</v>
      </c>
      <c r="E42" s="62">
        <v>68</v>
      </c>
      <c r="F42" s="61">
        <v>68</v>
      </c>
      <c r="G42" s="61">
        <v>0</v>
      </c>
      <c r="H42" s="61">
        <v>0</v>
      </c>
      <c r="I42" s="63">
        <f t="shared" ref="I42" si="48">SUM(F42-E42)*D42</f>
        <v>0</v>
      </c>
      <c r="J42" s="64">
        <v>0</v>
      </c>
      <c r="K42" s="64">
        <v>0</v>
      </c>
      <c r="L42" s="63">
        <f t="shared" ref="L42" si="49">SUM(I42:K42)</f>
        <v>0</v>
      </c>
    </row>
    <row r="43" spans="1:12">
      <c r="A43" s="59" t="s">
        <v>605</v>
      </c>
      <c r="B43" s="60" t="s">
        <v>607</v>
      </c>
      <c r="C43" s="61" t="s">
        <v>13</v>
      </c>
      <c r="D43" s="62">
        <v>600</v>
      </c>
      <c r="E43" s="62">
        <v>110</v>
      </c>
      <c r="F43" s="61">
        <v>120</v>
      </c>
      <c r="G43" s="61">
        <v>0</v>
      </c>
      <c r="H43" s="61">
        <v>0</v>
      </c>
      <c r="I43" s="63">
        <f t="shared" ref="I43" si="50">SUM(F43-E43)*D43</f>
        <v>6000</v>
      </c>
      <c r="J43" s="64">
        <v>0</v>
      </c>
      <c r="K43" s="64">
        <v>0</v>
      </c>
      <c r="L43" s="63">
        <f t="shared" ref="L43" si="51">SUM(I43:K43)</f>
        <v>6000</v>
      </c>
    </row>
    <row r="44" spans="1:12">
      <c r="A44" s="66"/>
      <c r="B44" s="66"/>
      <c r="C44" s="66"/>
      <c r="D44" s="66"/>
      <c r="E44" s="66"/>
      <c r="F44" s="66"/>
      <c r="G44" s="66"/>
      <c r="H44" s="67"/>
      <c r="I44" s="81">
        <f>SUM(I20:I43)</f>
        <v>55243</v>
      </c>
      <c r="J44" s="82"/>
      <c r="K44" s="82" t="s">
        <v>487</v>
      </c>
      <c r="L44" s="81">
        <f>SUM(L20:L43)</f>
        <v>92996</v>
      </c>
    </row>
    <row r="45" spans="1:12">
      <c r="A45" s="83" t="s">
        <v>608</v>
      </c>
      <c r="B45" s="60"/>
      <c r="C45" s="61"/>
      <c r="D45" s="62"/>
      <c r="E45" s="62"/>
      <c r="F45" s="61"/>
      <c r="G45" s="61"/>
      <c r="H45" s="61"/>
      <c r="I45" s="63"/>
      <c r="J45" s="64"/>
      <c r="K45" s="64"/>
      <c r="L45" s="63"/>
    </row>
    <row r="46" spans="1:12">
      <c r="A46" s="83" t="s">
        <v>350</v>
      </c>
      <c r="B46" s="84" t="s">
        <v>351</v>
      </c>
      <c r="C46" s="69" t="s">
        <v>352</v>
      </c>
      <c r="D46" s="85" t="s">
        <v>353</v>
      </c>
      <c r="E46" s="85" t="s">
        <v>354</v>
      </c>
      <c r="F46" s="69" t="s">
        <v>318</v>
      </c>
      <c r="G46" s="61"/>
      <c r="H46" s="61"/>
      <c r="I46" s="63"/>
      <c r="J46" s="64"/>
      <c r="K46" s="64"/>
      <c r="L46" s="63"/>
    </row>
    <row r="47" spans="1:12">
      <c r="A47" s="59" t="s">
        <v>609</v>
      </c>
      <c r="B47" s="68">
        <v>2</v>
      </c>
      <c r="C47" s="61">
        <f>SUM(A47-B47)</f>
        <v>22</v>
      </c>
      <c r="D47" s="62">
        <v>4</v>
      </c>
      <c r="E47" s="61">
        <f>SUM(C47-D47)</f>
        <v>18</v>
      </c>
      <c r="F47" s="61">
        <f>E47*100/C47</f>
        <v>81.818181818181813</v>
      </c>
      <c r="G47" s="61"/>
      <c r="H47" s="61"/>
      <c r="I47" s="63"/>
      <c r="J47" s="64"/>
      <c r="K47" s="64"/>
      <c r="L47" s="63"/>
    </row>
    <row r="48" spans="1:12">
      <c r="A48" s="45"/>
      <c r="B48" s="45"/>
      <c r="C48" s="45"/>
      <c r="D48" s="50">
        <v>43739</v>
      </c>
      <c r="E48" s="45"/>
      <c r="F48" s="45"/>
      <c r="G48" s="45"/>
      <c r="H48" s="45"/>
      <c r="I48" s="45"/>
      <c r="J48" s="45"/>
      <c r="K48" s="45"/>
      <c r="L48" s="45"/>
    </row>
    <row r="49" spans="1:12">
      <c r="A49" s="59"/>
      <c r="B49" s="60"/>
      <c r="C49" s="61"/>
      <c r="D49" s="62"/>
      <c r="E49" s="62"/>
      <c r="F49" s="61"/>
      <c r="G49" s="61"/>
      <c r="H49" s="61"/>
      <c r="I49" s="63"/>
      <c r="J49" s="64"/>
      <c r="K49" s="64"/>
      <c r="L49" s="63"/>
    </row>
    <row r="50" spans="1:12">
      <c r="A50" s="59" t="s">
        <v>603</v>
      </c>
      <c r="B50" s="60" t="s">
        <v>604</v>
      </c>
      <c r="C50" s="61" t="s">
        <v>13</v>
      </c>
      <c r="D50" s="62">
        <v>1500</v>
      </c>
      <c r="E50" s="62">
        <v>28</v>
      </c>
      <c r="F50" s="61">
        <v>32</v>
      </c>
      <c r="G50" s="61">
        <v>36</v>
      </c>
      <c r="H50" s="61">
        <v>0</v>
      </c>
      <c r="I50" s="63">
        <f t="shared" ref="I50" si="52">SUM(F50-E50)*D50</f>
        <v>6000</v>
      </c>
      <c r="J50" s="64">
        <f>SUM(G50-F50)*D50</f>
        <v>6000</v>
      </c>
      <c r="K50" s="64">
        <v>0</v>
      </c>
      <c r="L50" s="63">
        <f t="shared" ref="L50" si="53">SUM(I50:K50)</f>
        <v>12000</v>
      </c>
    </row>
    <row r="51" spans="1:12">
      <c r="A51" s="59" t="s">
        <v>599</v>
      </c>
      <c r="B51" s="60" t="s">
        <v>600</v>
      </c>
      <c r="C51" s="61" t="s">
        <v>13</v>
      </c>
      <c r="D51" s="62">
        <v>600</v>
      </c>
      <c r="E51" s="62">
        <v>45</v>
      </c>
      <c r="F51" s="61">
        <v>55</v>
      </c>
      <c r="G51" s="61">
        <v>63</v>
      </c>
      <c r="H51" s="61">
        <v>0</v>
      </c>
      <c r="I51" s="63">
        <f t="shared" ref="I51" si="54">SUM(F51-E51)*D51</f>
        <v>6000</v>
      </c>
      <c r="J51" s="64">
        <f>SUM(G51-F51)*D51</f>
        <v>4800</v>
      </c>
      <c r="K51" s="64">
        <v>0</v>
      </c>
      <c r="L51" s="63">
        <f t="shared" ref="L51" si="55">SUM(I51:K51)</f>
        <v>10800</v>
      </c>
    </row>
    <row r="52" spans="1:12">
      <c r="A52" s="59" t="s">
        <v>597</v>
      </c>
      <c r="B52" s="60" t="s">
        <v>598</v>
      </c>
      <c r="C52" s="61" t="s">
        <v>13</v>
      </c>
      <c r="D52" s="62">
        <v>500</v>
      </c>
      <c r="E52" s="62">
        <v>57</v>
      </c>
      <c r="F52" s="61">
        <v>70</v>
      </c>
      <c r="G52" s="61">
        <v>85</v>
      </c>
      <c r="H52" s="61">
        <v>0</v>
      </c>
      <c r="I52" s="63">
        <f t="shared" ref="I52" si="56">SUM(F52-E52)*D52</f>
        <v>6500</v>
      </c>
      <c r="J52" s="64">
        <f>SUM(G52-F52)*D52</f>
        <v>7500</v>
      </c>
      <c r="K52" s="64">
        <v>0</v>
      </c>
      <c r="L52" s="63">
        <f t="shared" ref="L52" si="57">SUM(I52:K52)</f>
        <v>14000</v>
      </c>
    </row>
    <row r="53" spans="1:12">
      <c r="A53" s="59" t="s">
        <v>602</v>
      </c>
      <c r="B53" s="60" t="s">
        <v>601</v>
      </c>
      <c r="C53" s="61" t="s">
        <v>13</v>
      </c>
      <c r="D53" s="62">
        <v>2750</v>
      </c>
      <c r="E53" s="62">
        <v>11</v>
      </c>
      <c r="F53" s="61">
        <v>13</v>
      </c>
      <c r="G53" s="61">
        <v>15</v>
      </c>
      <c r="H53" s="61">
        <v>0</v>
      </c>
      <c r="I53" s="63">
        <f t="shared" ref="I53" si="58">SUM(F53-E53)*D53</f>
        <v>5500</v>
      </c>
      <c r="J53" s="64">
        <f>SUM(G53-F53)*D53</f>
        <v>5500</v>
      </c>
      <c r="K53" s="64">
        <v>0</v>
      </c>
      <c r="L53" s="63">
        <f t="shared" ref="L53" si="59">SUM(I53:K53)</f>
        <v>11000</v>
      </c>
    </row>
    <row r="54" spans="1:12">
      <c r="A54" s="59" t="s">
        <v>595</v>
      </c>
      <c r="B54" s="60" t="s">
        <v>596</v>
      </c>
      <c r="C54" s="61" t="s">
        <v>13</v>
      </c>
      <c r="D54" s="62">
        <v>2200</v>
      </c>
      <c r="E54" s="62">
        <v>13.5</v>
      </c>
      <c r="F54" s="61">
        <v>15.5</v>
      </c>
      <c r="G54" s="61">
        <v>17.5</v>
      </c>
      <c r="H54" s="61">
        <v>0</v>
      </c>
      <c r="I54" s="63">
        <f t="shared" ref="I54" si="60">SUM(F54-E54)*D54</f>
        <v>4400</v>
      </c>
      <c r="J54" s="64">
        <f>SUM(G54-F54)*D54</f>
        <v>4400</v>
      </c>
      <c r="K54" s="64">
        <v>0</v>
      </c>
      <c r="L54" s="63">
        <f t="shared" ref="L54" si="61">SUM(I54:K54)</f>
        <v>8800</v>
      </c>
    </row>
    <row r="55" spans="1:12">
      <c r="A55" s="59" t="s">
        <v>592</v>
      </c>
      <c r="B55" s="60" t="s">
        <v>594</v>
      </c>
      <c r="C55" s="61" t="s">
        <v>13</v>
      </c>
      <c r="D55" s="62">
        <v>400</v>
      </c>
      <c r="E55" s="62">
        <v>95</v>
      </c>
      <c r="F55" s="61">
        <v>102</v>
      </c>
      <c r="G55" s="61">
        <v>0</v>
      </c>
      <c r="H55" s="61">
        <v>0</v>
      </c>
      <c r="I55" s="63">
        <f t="shared" ref="I55" si="62">SUM(F55-E55)*D55</f>
        <v>2800</v>
      </c>
      <c r="J55" s="64">
        <v>0</v>
      </c>
      <c r="K55" s="64">
        <v>0</v>
      </c>
      <c r="L55" s="63">
        <f t="shared" ref="L55" si="63">SUM(I55:K55)</f>
        <v>2800</v>
      </c>
    </row>
    <row r="56" spans="1:12">
      <c r="A56" s="59" t="s">
        <v>592</v>
      </c>
      <c r="B56" s="60" t="s">
        <v>593</v>
      </c>
      <c r="C56" s="61" t="s">
        <v>13</v>
      </c>
      <c r="D56" s="62">
        <v>1000</v>
      </c>
      <c r="E56" s="62">
        <v>30</v>
      </c>
      <c r="F56" s="61">
        <v>31</v>
      </c>
      <c r="G56" s="61">
        <v>0</v>
      </c>
      <c r="H56" s="61">
        <v>0</v>
      </c>
      <c r="I56" s="63">
        <f t="shared" ref="I56" si="64">SUM(F56-E56)*D56</f>
        <v>1000</v>
      </c>
      <c r="J56" s="64">
        <v>0</v>
      </c>
      <c r="K56" s="64">
        <v>0</v>
      </c>
      <c r="L56" s="63">
        <f t="shared" ref="L56" si="65">SUM(I56:K56)</f>
        <v>1000</v>
      </c>
    </row>
    <row r="57" spans="1:12">
      <c r="A57" s="59" t="s">
        <v>589</v>
      </c>
      <c r="B57" s="60" t="s">
        <v>591</v>
      </c>
      <c r="C57" s="61" t="s">
        <v>13</v>
      </c>
      <c r="D57" s="62">
        <v>2750</v>
      </c>
      <c r="E57" s="62">
        <v>14</v>
      </c>
      <c r="F57" s="61">
        <v>16</v>
      </c>
      <c r="G57" s="61">
        <v>17.5</v>
      </c>
      <c r="H57" s="61">
        <v>0</v>
      </c>
      <c r="I57" s="63">
        <f t="shared" ref="I57" si="66">SUM(F57-E57)*D57</f>
        <v>5500</v>
      </c>
      <c r="J57" s="64">
        <f>SUM(G57-F57)*D57</f>
        <v>4125</v>
      </c>
      <c r="K57" s="64">
        <v>0</v>
      </c>
      <c r="L57" s="63">
        <f t="shared" ref="L57" si="67">SUM(I57:K57)</f>
        <v>9625</v>
      </c>
    </row>
    <row r="58" spans="1:12">
      <c r="A58" s="59" t="s">
        <v>589</v>
      </c>
      <c r="B58" s="60" t="s">
        <v>590</v>
      </c>
      <c r="C58" s="61" t="s">
        <v>13</v>
      </c>
      <c r="D58" s="62">
        <v>1000</v>
      </c>
      <c r="E58" s="62">
        <v>33.5</v>
      </c>
      <c r="F58" s="61">
        <v>37.5</v>
      </c>
      <c r="G58" s="61">
        <v>42.2</v>
      </c>
      <c r="H58" s="61">
        <v>0</v>
      </c>
      <c r="I58" s="63">
        <f t="shared" ref="I58" si="68">SUM(F58-E58)*D58</f>
        <v>4000</v>
      </c>
      <c r="J58" s="64">
        <f>SUM(G58-F58)*D58</f>
        <v>4700.0000000000027</v>
      </c>
      <c r="K58" s="64">
        <v>0</v>
      </c>
      <c r="L58" s="63">
        <f t="shared" ref="L58" si="69">SUM(I58:K58)</f>
        <v>8700.0000000000036</v>
      </c>
    </row>
    <row r="59" spans="1:12">
      <c r="A59" s="59" t="s">
        <v>586</v>
      </c>
      <c r="B59" s="60" t="s">
        <v>588</v>
      </c>
      <c r="C59" s="61" t="s">
        <v>13</v>
      </c>
      <c r="D59" s="62">
        <v>1000</v>
      </c>
      <c r="E59" s="62">
        <v>40</v>
      </c>
      <c r="F59" s="61">
        <v>45</v>
      </c>
      <c r="G59" s="61">
        <v>50</v>
      </c>
      <c r="H59" s="61">
        <v>0</v>
      </c>
      <c r="I59" s="63">
        <f t="shared" ref="I59" si="70">SUM(F59-E59)*D59</f>
        <v>5000</v>
      </c>
      <c r="J59" s="64">
        <f>SUM(G59-F59)*D59</f>
        <v>5000</v>
      </c>
      <c r="K59" s="64">
        <v>0</v>
      </c>
      <c r="L59" s="63">
        <f t="shared" ref="L59" si="71">SUM(I59:K59)</f>
        <v>10000</v>
      </c>
    </row>
    <row r="60" spans="1:12">
      <c r="A60" s="59" t="s">
        <v>586</v>
      </c>
      <c r="B60" s="60" t="s">
        <v>587</v>
      </c>
      <c r="C60" s="61" t="s">
        <v>13</v>
      </c>
      <c r="D60" s="62">
        <v>4000</v>
      </c>
      <c r="E60" s="62">
        <v>12.5</v>
      </c>
      <c r="F60" s="61">
        <v>12</v>
      </c>
      <c r="G60" s="61">
        <v>0</v>
      </c>
      <c r="H60" s="61">
        <v>0</v>
      </c>
      <c r="I60" s="63">
        <f t="shared" ref="I60" si="72">SUM(F60-E60)*D60</f>
        <v>-2000</v>
      </c>
      <c r="J60" s="64">
        <v>0</v>
      </c>
      <c r="K60" s="64">
        <v>0</v>
      </c>
      <c r="L60" s="63">
        <f t="shared" ref="L60" si="73">SUM(I60:K60)</f>
        <v>-2000</v>
      </c>
    </row>
    <row r="61" spans="1:12">
      <c r="A61" s="59" t="s">
        <v>583</v>
      </c>
      <c r="B61" s="60" t="s">
        <v>584</v>
      </c>
      <c r="C61" s="61" t="s">
        <v>13</v>
      </c>
      <c r="D61" s="62">
        <v>1200</v>
      </c>
      <c r="E61" s="62">
        <v>40</v>
      </c>
      <c r="F61" s="61">
        <v>42</v>
      </c>
      <c r="G61" s="61">
        <v>0</v>
      </c>
      <c r="H61" s="61">
        <v>0</v>
      </c>
      <c r="I61" s="63">
        <f t="shared" ref="I61" si="74">SUM(F61-E61)*D61</f>
        <v>2400</v>
      </c>
      <c r="J61" s="64">
        <v>0</v>
      </c>
      <c r="K61" s="64">
        <v>0</v>
      </c>
      <c r="L61" s="63">
        <f t="shared" ref="L61" si="75">SUM(I61:K61)</f>
        <v>2400</v>
      </c>
    </row>
    <row r="62" spans="1:12">
      <c r="A62" s="59" t="s">
        <v>583</v>
      </c>
      <c r="B62" s="60" t="s">
        <v>585</v>
      </c>
      <c r="C62" s="61" t="s">
        <v>13</v>
      </c>
      <c r="D62" s="62">
        <v>600</v>
      </c>
      <c r="E62" s="62">
        <v>30</v>
      </c>
      <c r="F62" s="61">
        <v>30</v>
      </c>
      <c r="G62" s="61">
        <v>0</v>
      </c>
      <c r="H62" s="61">
        <v>0</v>
      </c>
      <c r="I62" s="63">
        <f t="shared" ref="I62" si="76">SUM(F62-E62)*D62</f>
        <v>0</v>
      </c>
      <c r="J62" s="64">
        <v>0</v>
      </c>
      <c r="K62" s="64">
        <v>0</v>
      </c>
      <c r="L62" s="63">
        <f t="shared" ref="L62" si="77">SUM(I62:K62)</f>
        <v>0</v>
      </c>
    </row>
    <row r="63" spans="1:12">
      <c r="A63" s="59" t="s">
        <v>582</v>
      </c>
      <c r="B63" s="60" t="s">
        <v>581</v>
      </c>
      <c r="C63" s="61" t="s">
        <v>13</v>
      </c>
      <c r="D63" s="62">
        <v>1600</v>
      </c>
      <c r="E63" s="62">
        <v>30</v>
      </c>
      <c r="F63" s="61">
        <v>33</v>
      </c>
      <c r="G63" s="61">
        <v>36</v>
      </c>
      <c r="H63" s="61">
        <v>0</v>
      </c>
      <c r="I63" s="63">
        <f t="shared" ref="I63" si="78">SUM(F63-E63)*D63</f>
        <v>4800</v>
      </c>
      <c r="J63" s="64">
        <f>SUM(G63-F63)*D63</f>
        <v>4800</v>
      </c>
      <c r="K63" s="64">
        <v>0</v>
      </c>
      <c r="L63" s="63">
        <f t="shared" ref="L63" si="79">SUM(I63:K63)</f>
        <v>9600</v>
      </c>
    </row>
    <row r="64" spans="1:12">
      <c r="A64" s="59" t="s">
        <v>578</v>
      </c>
      <c r="B64" s="60" t="s">
        <v>580</v>
      </c>
      <c r="C64" s="61" t="s">
        <v>13</v>
      </c>
      <c r="D64" s="62">
        <v>500</v>
      </c>
      <c r="E64" s="62">
        <v>153</v>
      </c>
      <c r="F64" s="61">
        <v>161.5</v>
      </c>
      <c r="G64" s="61">
        <v>0</v>
      </c>
      <c r="H64" s="61">
        <v>0</v>
      </c>
      <c r="I64" s="63">
        <f t="shared" ref="I64" si="80">SUM(F64-E64)*D64</f>
        <v>4250</v>
      </c>
      <c r="J64" s="64">
        <v>0</v>
      </c>
      <c r="K64" s="64">
        <v>0</v>
      </c>
      <c r="L64" s="63">
        <f t="shared" ref="L64" si="81">SUM(I64:K64)</f>
        <v>4250</v>
      </c>
    </row>
    <row r="65" spans="1:12">
      <c r="A65" s="59" t="s">
        <v>578</v>
      </c>
      <c r="B65" s="60" t="s">
        <v>579</v>
      </c>
      <c r="C65" s="61" t="s">
        <v>13</v>
      </c>
      <c r="D65" s="62">
        <v>1200</v>
      </c>
      <c r="E65" s="62">
        <v>37.5</v>
      </c>
      <c r="F65" s="61">
        <v>42</v>
      </c>
      <c r="G65" s="61">
        <v>46</v>
      </c>
      <c r="H65" s="61">
        <v>0</v>
      </c>
      <c r="I65" s="63">
        <f t="shared" ref="I65" si="82">SUM(F65-E65)*D65</f>
        <v>5400</v>
      </c>
      <c r="J65" s="64">
        <f>SUM(G65-F65)*D65</f>
        <v>4800</v>
      </c>
      <c r="K65" s="64">
        <v>0</v>
      </c>
      <c r="L65" s="63">
        <f t="shared" ref="L65" si="83">SUM(I65:K65)</f>
        <v>10200</v>
      </c>
    </row>
    <row r="66" spans="1:12">
      <c r="A66" s="59" t="s">
        <v>576</v>
      </c>
      <c r="B66" s="60" t="s">
        <v>577</v>
      </c>
      <c r="C66" s="61" t="s">
        <v>13</v>
      </c>
      <c r="D66" s="62">
        <v>1200</v>
      </c>
      <c r="E66" s="62">
        <v>42</v>
      </c>
      <c r="F66" s="61">
        <v>35</v>
      </c>
      <c r="G66" s="61">
        <v>98</v>
      </c>
      <c r="H66" s="61">
        <v>0</v>
      </c>
      <c r="I66" s="63">
        <f t="shared" ref="I66" si="84">SUM(F66-E66)*D66</f>
        <v>-8400</v>
      </c>
      <c r="J66" s="64">
        <v>0</v>
      </c>
      <c r="K66" s="64">
        <v>0</v>
      </c>
      <c r="L66" s="63">
        <f t="shared" ref="L66" si="85">SUM(I66:K66)</f>
        <v>-8400</v>
      </c>
    </row>
    <row r="67" spans="1:12">
      <c r="A67" s="59" t="s">
        <v>574</v>
      </c>
      <c r="B67" s="60" t="s">
        <v>575</v>
      </c>
      <c r="C67" s="61" t="s">
        <v>13</v>
      </c>
      <c r="D67" s="62">
        <v>800</v>
      </c>
      <c r="E67" s="62">
        <v>80</v>
      </c>
      <c r="F67" s="61">
        <v>88</v>
      </c>
      <c r="G67" s="61">
        <v>98</v>
      </c>
      <c r="H67" s="61">
        <v>0</v>
      </c>
      <c r="I67" s="63">
        <f t="shared" ref="I67" si="86">SUM(F67-E67)*D67</f>
        <v>6400</v>
      </c>
      <c r="J67" s="64">
        <f>SUM(G67-F67)*D67</f>
        <v>8000</v>
      </c>
      <c r="K67" s="64">
        <v>0</v>
      </c>
      <c r="L67" s="63">
        <f t="shared" ref="L67" si="87">SUM(I67:K67)</f>
        <v>14400</v>
      </c>
    </row>
    <row r="68" spans="1:12">
      <c r="A68" s="59" t="s">
        <v>573</v>
      </c>
      <c r="B68" s="60" t="s">
        <v>571</v>
      </c>
      <c r="C68" s="61" t="s">
        <v>13</v>
      </c>
      <c r="D68" s="62">
        <v>1100</v>
      </c>
      <c r="E68" s="62">
        <v>53</v>
      </c>
      <c r="F68" s="61">
        <v>52</v>
      </c>
      <c r="G68" s="61">
        <v>0</v>
      </c>
      <c r="H68" s="61">
        <v>0</v>
      </c>
      <c r="I68" s="63">
        <f t="shared" ref="I68:I69" si="88">SUM(F68-E68)*D68</f>
        <v>-1100</v>
      </c>
      <c r="J68" s="64">
        <v>0</v>
      </c>
      <c r="K68" s="64">
        <v>0</v>
      </c>
      <c r="L68" s="63">
        <f t="shared" ref="L68" si="89">SUM(I68:K68)</f>
        <v>-1100</v>
      </c>
    </row>
    <row r="69" spans="1:12">
      <c r="A69" s="59" t="s">
        <v>570</v>
      </c>
      <c r="B69" s="60" t="s">
        <v>572</v>
      </c>
      <c r="C69" s="61" t="s">
        <v>13</v>
      </c>
      <c r="D69" s="62">
        <v>1000</v>
      </c>
      <c r="E69" s="62">
        <v>34</v>
      </c>
      <c r="F69" s="61">
        <v>38</v>
      </c>
      <c r="G69" s="61">
        <v>42</v>
      </c>
      <c r="H69" s="61">
        <v>0</v>
      </c>
      <c r="I69" s="63">
        <f t="shared" si="88"/>
        <v>4000</v>
      </c>
      <c r="J69" s="64">
        <f>SUM(G69-F69)*D69</f>
        <v>4000</v>
      </c>
      <c r="K69" s="64">
        <v>0</v>
      </c>
      <c r="L69" s="63">
        <f t="shared" ref="L69" si="90">SUM(I69:K69)</f>
        <v>8000</v>
      </c>
    </row>
    <row r="70" spans="1:12">
      <c r="A70" s="59" t="s">
        <v>570</v>
      </c>
      <c r="B70" s="60" t="s">
        <v>571</v>
      </c>
      <c r="C70" s="61" t="s">
        <v>13</v>
      </c>
      <c r="D70" s="62">
        <v>1100</v>
      </c>
      <c r="E70" s="62">
        <v>54</v>
      </c>
      <c r="F70" s="61">
        <v>57.7</v>
      </c>
      <c r="G70" s="61">
        <v>0</v>
      </c>
      <c r="H70" s="61">
        <v>0</v>
      </c>
      <c r="I70" s="63">
        <f t="shared" ref="I70" si="91">SUM(F70-E70)*D70</f>
        <v>4070.0000000000032</v>
      </c>
      <c r="J70" s="64">
        <v>0</v>
      </c>
      <c r="K70" s="64">
        <v>0</v>
      </c>
      <c r="L70" s="63">
        <f t="shared" ref="L70" si="92">SUM(I70:K70)</f>
        <v>4070.0000000000032</v>
      </c>
    </row>
    <row r="71" spans="1:12">
      <c r="A71" s="59" t="s">
        <v>568</v>
      </c>
      <c r="B71" s="60" t="s">
        <v>569</v>
      </c>
      <c r="C71" s="61" t="s">
        <v>13</v>
      </c>
      <c r="D71" s="62">
        <v>2000</v>
      </c>
      <c r="E71" s="62">
        <v>17</v>
      </c>
      <c r="F71" s="61">
        <v>18</v>
      </c>
      <c r="G71" s="61">
        <v>0</v>
      </c>
      <c r="H71" s="61">
        <v>0</v>
      </c>
      <c r="I71" s="63">
        <f t="shared" ref="I71" si="93">SUM(F71-E71)*D71</f>
        <v>2000</v>
      </c>
      <c r="J71" s="64">
        <v>0</v>
      </c>
      <c r="K71" s="64">
        <v>0</v>
      </c>
      <c r="L71" s="63">
        <f t="shared" ref="L71" si="94">SUM(I71:K71)</f>
        <v>2000</v>
      </c>
    </row>
    <row r="72" spans="1:12">
      <c r="A72" s="59" t="s">
        <v>563</v>
      </c>
      <c r="B72" s="60" t="s">
        <v>564</v>
      </c>
      <c r="C72" s="61" t="s">
        <v>13</v>
      </c>
      <c r="D72" s="62">
        <v>1200</v>
      </c>
      <c r="E72" s="62">
        <v>60</v>
      </c>
      <c r="F72" s="61">
        <v>60</v>
      </c>
      <c r="G72" s="61">
        <v>0</v>
      </c>
      <c r="H72" s="61">
        <v>0</v>
      </c>
      <c r="I72" s="63">
        <f t="shared" ref="I72" si="95">SUM(F72-E72)*D72</f>
        <v>0</v>
      </c>
      <c r="J72" s="64">
        <v>0</v>
      </c>
      <c r="K72" s="64">
        <v>0</v>
      </c>
      <c r="L72" s="63">
        <f t="shared" ref="L72" si="96">SUM(I72:K72)</f>
        <v>0</v>
      </c>
    </row>
    <row r="73" spans="1:12">
      <c r="A73" s="59" t="s">
        <v>563</v>
      </c>
      <c r="B73" s="60" t="s">
        <v>565</v>
      </c>
      <c r="C73" s="61" t="s">
        <v>13</v>
      </c>
      <c r="D73" s="62">
        <v>1500</v>
      </c>
      <c r="E73" s="62">
        <v>45</v>
      </c>
      <c r="F73" s="61">
        <v>40</v>
      </c>
      <c r="G73" s="61">
        <v>0</v>
      </c>
      <c r="H73" s="61">
        <v>0</v>
      </c>
      <c r="I73" s="63">
        <f t="shared" ref="I73" si="97">SUM(F73-E73)*D73</f>
        <v>-7500</v>
      </c>
      <c r="J73" s="64">
        <v>0</v>
      </c>
      <c r="K73" s="64">
        <v>0</v>
      </c>
      <c r="L73" s="63">
        <f t="shared" ref="L73" si="98">SUM(I73:K73)</f>
        <v>-7500</v>
      </c>
    </row>
    <row r="74" spans="1:12">
      <c r="A74" s="59"/>
      <c r="B74" s="60"/>
      <c r="C74" s="61"/>
      <c r="D74" s="62"/>
      <c r="E74" s="62"/>
      <c r="F74" s="61"/>
      <c r="G74" s="61"/>
      <c r="H74" s="61"/>
      <c r="I74" s="63"/>
      <c r="J74" s="64"/>
      <c r="K74" s="64"/>
      <c r="L74" s="63"/>
    </row>
    <row r="75" spans="1:12">
      <c r="A75" s="66"/>
      <c r="B75" s="66"/>
      <c r="C75" s="66"/>
      <c r="D75" s="66"/>
      <c r="E75" s="66"/>
      <c r="F75" s="66"/>
      <c r="G75" s="66"/>
      <c r="H75" s="67"/>
      <c r="I75" s="81">
        <f>SUM(I50:I73)</f>
        <v>61020</v>
      </c>
      <c r="J75" s="82"/>
      <c r="K75" s="82" t="s">
        <v>487</v>
      </c>
      <c r="L75" s="81">
        <f>SUM(L50:L73)</f>
        <v>124645</v>
      </c>
    </row>
    <row r="76" spans="1:12">
      <c r="A76" s="83" t="s">
        <v>566</v>
      </c>
      <c r="B76" s="60"/>
      <c r="C76" s="61"/>
      <c r="D76" s="62"/>
      <c r="E76" s="62"/>
      <c r="F76" s="61"/>
      <c r="G76" s="61"/>
      <c r="H76" s="61"/>
      <c r="I76" s="63"/>
      <c r="J76" s="64"/>
      <c r="K76" s="64"/>
      <c r="L76" s="63"/>
    </row>
    <row r="77" spans="1:12">
      <c r="A77" s="83" t="s">
        <v>350</v>
      </c>
      <c r="B77" s="84" t="s">
        <v>351</v>
      </c>
      <c r="C77" s="69" t="s">
        <v>352</v>
      </c>
      <c r="D77" s="85" t="s">
        <v>353</v>
      </c>
      <c r="E77" s="85" t="s">
        <v>354</v>
      </c>
      <c r="F77" s="69" t="s">
        <v>318</v>
      </c>
      <c r="G77" s="61"/>
      <c r="H77" s="61"/>
      <c r="I77" s="63"/>
      <c r="J77" s="64"/>
      <c r="K77" s="64"/>
      <c r="L77" s="63"/>
    </row>
    <row r="78" spans="1:12">
      <c r="A78" s="59" t="s">
        <v>567</v>
      </c>
      <c r="B78" s="68">
        <v>2</v>
      </c>
      <c r="C78" s="61">
        <f>SUM(A78-B78)</f>
        <v>17</v>
      </c>
      <c r="D78" s="62">
        <v>4</v>
      </c>
      <c r="E78" s="61">
        <f>SUM(C78-D78)</f>
        <v>13</v>
      </c>
      <c r="F78" s="61">
        <f>E78*100/C78</f>
        <v>76.470588235294116</v>
      </c>
      <c r="G78" s="61"/>
      <c r="H78" s="61"/>
      <c r="I78" s="63"/>
      <c r="J78" s="64"/>
      <c r="K78" s="64"/>
      <c r="L78" s="63"/>
    </row>
    <row r="79" spans="1:12">
      <c r="A79" s="45"/>
      <c r="B79" s="45"/>
      <c r="C79" s="45"/>
      <c r="D79" s="50">
        <v>43709</v>
      </c>
      <c r="E79" s="45"/>
      <c r="F79" s="45"/>
      <c r="G79" s="45"/>
      <c r="H79" s="45"/>
      <c r="I79" s="45"/>
      <c r="J79" s="45"/>
      <c r="K79" s="45"/>
      <c r="L79" s="45"/>
    </row>
    <row r="80" spans="1:12">
      <c r="A80" s="59"/>
      <c r="B80" s="60"/>
      <c r="C80" s="61"/>
      <c r="D80" s="62"/>
      <c r="E80" s="62"/>
      <c r="F80" s="61"/>
      <c r="G80" s="61"/>
      <c r="H80" s="61"/>
      <c r="I80" s="63"/>
      <c r="J80" s="64"/>
      <c r="K80" s="64"/>
      <c r="L80" s="63"/>
    </row>
    <row r="81" spans="1:12">
      <c r="A81" s="59" t="s">
        <v>561</v>
      </c>
      <c r="B81" s="60" t="s">
        <v>562</v>
      </c>
      <c r="C81" s="61" t="s">
        <v>13</v>
      </c>
      <c r="D81" s="62">
        <v>12000</v>
      </c>
      <c r="E81" s="62">
        <v>7</v>
      </c>
      <c r="F81" s="61">
        <v>6.5</v>
      </c>
      <c r="G81" s="61">
        <v>0</v>
      </c>
      <c r="H81" s="61">
        <v>0</v>
      </c>
      <c r="I81" s="63">
        <f t="shared" ref="I81" si="99">SUM(F81-E81)*D81</f>
        <v>-6000</v>
      </c>
      <c r="J81" s="64">
        <v>0</v>
      </c>
      <c r="K81" s="64">
        <v>0</v>
      </c>
      <c r="L81" s="63">
        <f t="shared" ref="L81" si="100">SUM(I81:K81)</f>
        <v>-6000</v>
      </c>
    </row>
    <row r="82" spans="1:12">
      <c r="A82" s="59" t="s">
        <v>559</v>
      </c>
      <c r="B82" s="60" t="s">
        <v>560</v>
      </c>
      <c r="C82" s="61" t="s">
        <v>13</v>
      </c>
      <c r="D82" s="62">
        <v>1000</v>
      </c>
      <c r="E82" s="62">
        <v>51</v>
      </c>
      <c r="F82" s="61">
        <v>56</v>
      </c>
      <c r="G82" s="61">
        <v>60</v>
      </c>
      <c r="H82" s="61">
        <v>0</v>
      </c>
      <c r="I82" s="63">
        <f t="shared" ref="I82" si="101">SUM(F82-E82)*D82</f>
        <v>5000</v>
      </c>
      <c r="J82" s="64">
        <f>SUM(G82-F82)*D82</f>
        <v>4000</v>
      </c>
      <c r="K82" s="64">
        <v>0</v>
      </c>
      <c r="L82" s="63">
        <f t="shared" ref="L82" si="102">SUM(I82:K82)</f>
        <v>9000</v>
      </c>
    </row>
    <row r="83" spans="1:12">
      <c r="A83" s="59" t="s">
        <v>557</v>
      </c>
      <c r="B83" s="60" t="s">
        <v>558</v>
      </c>
      <c r="C83" s="61" t="s">
        <v>13</v>
      </c>
      <c r="D83" s="62">
        <v>1000</v>
      </c>
      <c r="E83" s="62">
        <v>46</v>
      </c>
      <c r="F83" s="61">
        <v>54</v>
      </c>
      <c r="G83" s="61">
        <v>60</v>
      </c>
      <c r="H83" s="61">
        <v>0</v>
      </c>
      <c r="I83" s="63">
        <f t="shared" ref="I83" si="103">SUM(F83-E83)*D83</f>
        <v>8000</v>
      </c>
      <c r="J83" s="64">
        <f>SUM(G83-F83)*D83</f>
        <v>6000</v>
      </c>
      <c r="K83" s="64">
        <v>0</v>
      </c>
      <c r="L83" s="63">
        <f t="shared" ref="L83" si="104">SUM(I83:K83)</f>
        <v>14000</v>
      </c>
    </row>
    <row r="84" spans="1:12">
      <c r="A84" s="59" t="s">
        <v>554</v>
      </c>
      <c r="B84" s="60" t="s">
        <v>556</v>
      </c>
      <c r="C84" s="61" t="s">
        <v>13</v>
      </c>
      <c r="D84" s="62">
        <v>800</v>
      </c>
      <c r="E84" s="62">
        <v>25</v>
      </c>
      <c r="F84" s="61">
        <v>28</v>
      </c>
      <c r="G84" s="61">
        <v>0</v>
      </c>
      <c r="H84" s="61">
        <v>0</v>
      </c>
      <c r="I84" s="63">
        <f t="shared" ref="I84" si="105">SUM(F84-E84)*D84</f>
        <v>2400</v>
      </c>
      <c r="J84" s="64">
        <v>0</v>
      </c>
      <c r="K84" s="64">
        <v>0</v>
      </c>
      <c r="L84" s="63">
        <f t="shared" ref="L84" si="106">SUM(I84:K84)</f>
        <v>2400</v>
      </c>
    </row>
    <row r="85" spans="1:12">
      <c r="A85" s="59" t="s">
        <v>554</v>
      </c>
      <c r="B85" s="60" t="s">
        <v>555</v>
      </c>
      <c r="C85" s="61" t="s">
        <v>13</v>
      </c>
      <c r="D85" s="62">
        <v>1600</v>
      </c>
      <c r="E85" s="62">
        <v>14</v>
      </c>
      <c r="F85" s="61">
        <v>17</v>
      </c>
      <c r="G85" s="61">
        <v>0</v>
      </c>
      <c r="H85" s="61">
        <v>0</v>
      </c>
      <c r="I85" s="63">
        <f t="shared" ref="I85" si="107">SUM(F85-E85)*D85</f>
        <v>4800</v>
      </c>
      <c r="J85" s="64">
        <v>0</v>
      </c>
      <c r="K85" s="64">
        <v>0</v>
      </c>
      <c r="L85" s="63">
        <f t="shared" ref="L85" si="108">SUM(I85:K85)</f>
        <v>4800</v>
      </c>
    </row>
    <row r="86" spans="1:12">
      <c r="A86" s="59" t="s">
        <v>550</v>
      </c>
      <c r="B86" s="60" t="s">
        <v>553</v>
      </c>
      <c r="C86" s="61" t="s">
        <v>13</v>
      </c>
      <c r="D86" s="62">
        <v>800</v>
      </c>
      <c r="E86" s="62">
        <v>20</v>
      </c>
      <c r="F86" s="61">
        <v>16</v>
      </c>
      <c r="G86" s="61">
        <v>0</v>
      </c>
      <c r="H86" s="61">
        <v>0</v>
      </c>
      <c r="I86" s="63">
        <f t="shared" ref="I86" si="109">SUM(F86-E86)*D86</f>
        <v>-3200</v>
      </c>
      <c r="J86" s="64">
        <v>0</v>
      </c>
      <c r="K86" s="64">
        <v>0</v>
      </c>
      <c r="L86" s="63">
        <f t="shared" ref="L86" si="110">SUM(I86:K86)</f>
        <v>-3200</v>
      </c>
    </row>
    <row r="87" spans="1:12">
      <c r="A87" s="59" t="s">
        <v>550</v>
      </c>
      <c r="B87" s="60" t="s">
        <v>552</v>
      </c>
      <c r="C87" s="61" t="s">
        <v>13</v>
      </c>
      <c r="D87" s="62">
        <v>400</v>
      </c>
      <c r="E87" s="62">
        <v>63</v>
      </c>
      <c r="F87" s="61">
        <v>55</v>
      </c>
      <c r="G87" s="61">
        <v>0</v>
      </c>
      <c r="H87" s="61">
        <v>0</v>
      </c>
      <c r="I87" s="63">
        <f t="shared" ref="I87" si="111">SUM(F87-E87)*D87</f>
        <v>-3200</v>
      </c>
      <c r="J87" s="64">
        <v>0</v>
      </c>
      <c r="K87" s="64">
        <v>0</v>
      </c>
      <c r="L87" s="63">
        <f t="shared" ref="L87" si="112">SUM(I87:K87)</f>
        <v>-3200</v>
      </c>
    </row>
    <row r="88" spans="1:12">
      <c r="A88" s="59" t="s">
        <v>550</v>
      </c>
      <c r="B88" s="60" t="s">
        <v>551</v>
      </c>
      <c r="C88" s="61" t="s">
        <v>13</v>
      </c>
      <c r="D88" s="62">
        <v>200</v>
      </c>
      <c r="E88" s="62">
        <v>90</v>
      </c>
      <c r="F88" s="61">
        <v>100</v>
      </c>
      <c r="G88" s="61">
        <v>110</v>
      </c>
      <c r="H88" s="61">
        <v>0</v>
      </c>
      <c r="I88" s="63">
        <f t="shared" ref="I88" si="113">SUM(F88-E88)*D88</f>
        <v>2000</v>
      </c>
      <c r="J88" s="64">
        <f>SUM(G88-F88)*D88</f>
        <v>2000</v>
      </c>
      <c r="K88" s="64">
        <v>0</v>
      </c>
      <c r="L88" s="63">
        <f t="shared" ref="L88" si="114">SUM(I88:K88)</f>
        <v>4000</v>
      </c>
    </row>
    <row r="89" spans="1:12">
      <c r="A89" s="59" t="s">
        <v>548</v>
      </c>
      <c r="B89" s="60" t="s">
        <v>549</v>
      </c>
      <c r="C89" s="61" t="s">
        <v>13</v>
      </c>
      <c r="D89" s="62">
        <v>4000</v>
      </c>
      <c r="E89" s="62">
        <v>6.5</v>
      </c>
      <c r="F89" s="61">
        <v>8.5</v>
      </c>
      <c r="G89" s="61">
        <v>10.5</v>
      </c>
      <c r="H89" s="61">
        <v>0</v>
      </c>
      <c r="I89" s="63">
        <f t="shared" ref="I89" si="115">SUM(F89-E89)*D89</f>
        <v>8000</v>
      </c>
      <c r="J89" s="64">
        <f>SUM(G89-F89)*D89</f>
        <v>8000</v>
      </c>
      <c r="K89" s="64">
        <v>0</v>
      </c>
      <c r="L89" s="63">
        <f t="shared" ref="L89" si="116">SUM(I89:K89)</f>
        <v>16000</v>
      </c>
    </row>
    <row r="90" spans="1:12">
      <c r="A90" s="59" t="s">
        <v>546</v>
      </c>
      <c r="B90" s="60" t="s">
        <v>547</v>
      </c>
      <c r="C90" s="61" t="s">
        <v>13</v>
      </c>
      <c r="D90" s="62">
        <v>2122</v>
      </c>
      <c r="E90" s="62">
        <v>12</v>
      </c>
      <c r="F90" s="61">
        <v>13.5</v>
      </c>
      <c r="G90" s="61">
        <v>0</v>
      </c>
      <c r="H90" s="61">
        <v>0</v>
      </c>
      <c r="I90" s="63">
        <f t="shared" ref="I90" si="117">SUM(F90-E90)*D90</f>
        <v>3183</v>
      </c>
      <c r="J90" s="64">
        <v>0</v>
      </c>
      <c r="K90" s="64">
        <v>0</v>
      </c>
      <c r="L90" s="63">
        <f t="shared" ref="L90" si="118">SUM(I90:K90)</f>
        <v>3183</v>
      </c>
    </row>
    <row r="91" spans="1:12">
      <c r="A91" s="59" t="s">
        <v>544</v>
      </c>
      <c r="B91" s="60" t="s">
        <v>545</v>
      </c>
      <c r="C91" s="61" t="s">
        <v>13</v>
      </c>
      <c r="D91" s="62">
        <v>4000</v>
      </c>
      <c r="E91" s="62">
        <v>5</v>
      </c>
      <c r="F91" s="61">
        <v>6</v>
      </c>
      <c r="G91" s="61">
        <v>7</v>
      </c>
      <c r="H91" s="61">
        <v>0</v>
      </c>
      <c r="I91" s="63">
        <f t="shared" ref="I91" si="119">SUM(F91-E91)*D91</f>
        <v>4000</v>
      </c>
      <c r="J91" s="64">
        <f>SUM(G91-F91)*D91</f>
        <v>4000</v>
      </c>
      <c r="K91" s="64">
        <v>0</v>
      </c>
      <c r="L91" s="63">
        <f t="shared" ref="L91" si="120">SUM(I91:K91)</f>
        <v>8000</v>
      </c>
    </row>
    <row r="92" spans="1:12">
      <c r="A92" s="59" t="s">
        <v>542</v>
      </c>
      <c r="B92" s="60" t="s">
        <v>543</v>
      </c>
      <c r="C92" s="61" t="s">
        <v>13</v>
      </c>
      <c r="D92" s="62">
        <v>1200</v>
      </c>
      <c r="E92" s="62">
        <v>30</v>
      </c>
      <c r="F92" s="61">
        <v>25.5</v>
      </c>
      <c r="G92" s="61">
        <v>0</v>
      </c>
      <c r="H92" s="61">
        <v>0</v>
      </c>
      <c r="I92" s="63">
        <f t="shared" ref="I92" si="121">SUM(F92-E92)*D92</f>
        <v>-5400</v>
      </c>
      <c r="J92" s="64">
        <v>0</v>
      </c>
      <c r="K92" s="64">
        <v>0</v>
      </c>
      <c r="L92" s="63">
        <f t="shared" ref="L92" si="122">SUM(I92:K92)</f>
        <v>-5400</v>
      </c>
    </row>
    <row r="93" spans="1:12">
      <c r="A93" s="59" t="s">
        <v>540</v>
      </c>
      <c r="B93" s="60" t="s">
        <v>541</v>
      </c>
      <c r="C93" s="61" t="s">
        <v>13</v>
      </c>
      <c r="D93" s="62">
        <v>1200</v>
      </c>
      <c r="E93" s="62">
        <v>23</v>
      </c>
      <c r="F93" s="61">
        <v>26.5</v>
      </c>
      <c r="G93" s="61">
        <v>30</v>
      </c>
      <c r="H93" s="61">
        <v>0</v>
      </c>
      <c r="I93" s="63">
        <f t="shared" ref="I93:I94" si="123">SUM(F93-E93)*D93</f>
        <v>4200</v>
      </c>
      <c r="J93" s="64">
        <f>SUM(G93-F93)*D93</f>
        <v>4200</v>
      </c>
      <c r="K93" s="64">
        <v>0</v>
      </c>
      <c r="L93" s="63">
        <f t="shared" ref="L93" si="124">SUM(I93:K93)</f>
        <v>8400</v>
      </c>
    </row>
    <row r="94" spans="1:12">
      <c r="A94" s="59" t="s">
        <v>539</v>
      </c>
      <c r="B94" s="60" t="s">
        <v>482</v>
      </c>
      <c r="C94" s="61" t="s">
        <v>13</v>
      </c>
      <c r="D94" s="62">
        <v>800</v>
      </c>
      <c r="E94" s="62">
        <v>36</v>
      </c>
      <c r="F94" s="61">
        <v>42</v>
      </c>
      <c r="G94" s="61">
        <v>48</v>
      </c>
      <c r="H94" s="61">
        <v>0</v>
      </c>
      <c r="I94" s="63">
        <f t="shared" si="123"/>
        <v>4800</v>
      </c>
      <c r="J94" s="64">
        <f>SUM(G94-F94)*D94</f>
        <v>4800</v>
      </c>
      <c r="K94" s="64">
        <v>0</v>
      </c>
      <c r="L94" s="63">
        <f t="shared" ref="L94" si="125">SUM(I94:K94)</f>
        <v>9600</v>
      </c>
    </row>
    <row r="95" spans="1:12">
      <c r="A95" s="59" t="s">
        <v>536</v>
      </c>
      <c r="B95" s="60" t="s">
        <v>538</v>
      </c>
      <c r="C95" s="61" t="s">
        <v>13</v>
      </c>
      <c r="D95" s="62">
        <v>2400</v>
      </c>
      <c r="E95" s="62">
        <v>15.5</v>
      </c>
      <c r="F95" s="61">
        <v>17.5</v>
      </c>
      <c r="G95" s="61">
        <v>19.5</v>
      </c>
      <c r="H95" s="61">
        <v>0</v>
      </c>
      <c r="I95" s="63">
        <f t="shared" ref="I95" si="126">SUM(F95-E95)*D95</f>
        <v>4800</v>
      </c>
      <c r="J95" s="64">
        <f>SUM(G95-F95)*D95</f>
        <v>4800</v>
      </c>
      <c r="K95" s="64">
        <v>0</v>
      </c>
      <c r="L95" s="63">
        <f t="shared" ref="L95:L97" si="127">SUM(I95:K95)</f>
        <v>9600</v>
      </c>
    </row>
    <row r="96" spans="1:12">
      <c r="A96" s="59" t="s">
        <v>537</v>
      </c>
      <c r="B96" s="60" t="s">
        <v>535</v>
      </c>
      <c r="C96" s="61" t="s">
        <v>13</v>
      </c>
      <c r="D96" s="62">
        <v>500</v>
      </c>
      <c r="E96" s="62">
        <v>150</v>
      </c>
      <c r="F96" s="61">
        <v>150</v>
      </c>
      <c r="G96" s="61">
        <v>0</v>
      </c>
      <c r="H96" s="61">
        <v>0</v>
      </c>
      <c r="I96" s="63">
        <f t="shared" ref="I96" si="128">SUM(F96-E96)*D96</f>
        <v>0</v>
      </c>
      <c r="J96" s="64">
        <v>0</v>
      </c>
      <c r="K96" s="64">
        <v>0</v>
      </c>
      <c r="L96" s="63">
        <f t="shared" si="127"/>
        <v>0</v>
      </c>
    </row>
    <row r="97" spans="1:12">
      <c r="A97" s="59" t="s">
        <v>531</v>
      </c>
      <c r="B97" s="60" t="s">
        <v>532</v>
      </c>
      <c r="C97" s="61" t="s">
        <v>13</v>
      </c>
      <c r="D97" s="62">
        <v>500</v>
      </c>
      <c r="E97" s="62">
        <v>53</v>
      </c>
      <c r="F97" s="61">
        <v>53</v>
      </c>
      <c r="G97" s="61">
        <v>0</v>
      </c>
      <c r="H97" s="61">
        <v>0</v>
      </c>
      <c r="I97" s="63">
        <f t="shared" ref="I97" si="129">SUM(F97-E97)*D97</f>
        <v>0</v>
      </c>
      <c r="J97" s="64">
        <v>0</v>
      </c>
      <c r="K97" s="64">
        <v>0</v>
      </c>
      <c r="L97" s="63">
        <f t="shared" si="127"/>
        <v>0</v>
      </c>
    </row>
    <row r="98" spans="1:12">
      <c r="A98" s="59" t="s">
        <v>530</v>
      </c>
      <c r="B98" s="60" t="s">
        <v>529</v>
      </c>
      <c r="C98" s="61" t="s">
        <v>13</v>
      </c>
      <c r="D98" s="62">
        <v>1800</v>
      </c>
      <c r="E98" s="62">
        <v>20.5</v>
      </c>
      <c r="F98" s="61">
        <v>23</v>
      </c>
      <c r="G98" s="61">
        <v>0</v>
      </c>
      <c r="H98" s="61">
        <v>0</v>
      </c>
      <c r="I98" s="63">
        <f t="shared" ref="I98" si="130">SUM(F98-E98)*D98</f>
        <v>4500</v>
      </c>
      <c r="J98" s="64">
        <v>0</v>
      </c>
      <c r="K98" s="64">
        <v>0</v>
      </c>
      <c r="L98" s="63">
        <f t="shared" ref="L98" si="131">SUM(I98:K98)</f>
        <v>4500</v>
      </c>
    </row>
    <row r="99" spans="1:12">
      <c r="A99" s="59" t="s">
        <v>527</v>
      </c>
      <c r="B99" s="60" t="s">
        <v>528</v>
      </c>
      <c r="C99" s="61" t="s">
        <v>13</v>
      </c>
      <c r="D99" s="62">
        <v>1400</v>
      </c>
      <c r="E99" s="62">
        <v>70</v>
      </c>
      <c r="F99" s="61">
        <v>74</v>
      </c>
      <c r="G99" s="61">
        <v>0</v>
      </c>
      <c r="H99" s="61">
        <v>0</v>
      </c>
      <c r="I99" s="63">
        <f t="shared" ref="I99" si="132">SUM(F99-E99)*D99</f>
        <v>5600</v>
      </c>
      <c r="J99" s="64">
        <v>0</v>
      </c>
      <c r="K99" s="64">
        <v>0</v>
      </c>
      <c r="L99" s="63">
        <f t="shared" ref="L99" si="133">SUM(I99:K99)</f>
        <v>5600</v>
      </c>
    </row>
    <row r="100" spans="1:12">
      <c r="A100" s="66"/>
      <c r="B100" s="66"/>
      <c r="C100" s="66"/>
      <c r="D100" s="66"/>
      <c r="E100" s="66"/>
      <c r="F100" s="66"/>
      <c r="G100" s="66"/>
      <c r="H100" s="67" t="s">
        <v>256</v>
      </c>
      <c r="I100" s="81">
        <f>SUM(I81:I99)</f>
        <v>43483</v>
      </c>
      <c r="J100" s="82"/>
      <c r="K100" s="82" t="s">
        <v>487</v>
      </c>
      <c r="L100" s="81">
        <f>SUM(L81:L99)</f>
        <v>81283</v>
      </c>
    </row>
    <row r="101" spans="1:12">
      <c r="A101" s="83" t="s">
        <v>533</v>
      </c>
      <c r="B101" s="60"/>
      <c r="C101" s="61"/>
      <c r="D101" s="62"/>
      <c r="E101" s="62"/>
      <c r="F101" s="61"/>
      <c r="G101" s="61"/>
      <c r="H101" s="61"/>
      <c r="I101" s="63"/>
      <c r="J101" s="64"/>
      <c r="K101" s="64"/>
      <c r="L101" s="63"/>
    </row>
    <row r="102" spans="1:12">
      <c r="A102" s="83" t="s">
        <v>350</v>
      </c>
      <c r="B102" s="84" t="s">
        <v>351</v>
      </c>
      <c r="C102" s="69" t="s">
        <v>352</v>
      </c>
      <c r="D102" s="85" t="s">
        <v>353</v>
      </c>
      <c r="E102" s="85" t="s">
        <v>354</v>
      </c>
      <c r="F102" s="69" t="s">
        <v>318</v>
      </c>
      <c r="G102" s="61"/>
      <c r="H102" s="61"/>
      <c r="I102" s="63"/>
      <c r="J102" s="64"/>
      <c r="K102" s="64"/>
      <c r="L102" s="63"/>
    </row>
    <row r="103" spans="1:12">
      <c r="A103" s="59" t="s">
        <v>534</v>
      </c>
      <c r="B103" s="68">
        <v>2</v>
      </c>
      <c r="C103" s="61">
        <f>SUM(A103-B103)</f>
        <v>20</v>
      </c>
      <c r="D103" s="62">
        <v>3</v>
      </c>
      <c r="E103" s="61">
        <f>SUM(C103-D103)</f>
        <v>17</v>
      </c>
      <c r="F103" s="61">
        <f>E103*100/C103</f>
        <v>85</v>
      </c>
      <c r="G103" s="61"/>
      <c r="H103" s="61"/>
      <c r="I103" s="63"/>
      <c r="J103" s="64"/>
      <c r="K103" s="64"/>
      <c r="L103" s="63"/>
    </row>
    <row r="104" spans="1:12">
      <c r="A104" s="45"/>
      <c r="B104" s="45"/>
      <c r="C104" s="45"/>
      <c r="D104" s="50">
        <v>43678</v>
      </c>
      <c r="E104" s="45"/>
      <c r="F104" s="45"/>
      <c r="G104" s="45"/>
      <c r="H104" s="45"/>
      <c r="I104" s="45"/>
      <c r="J104" s="45"/>
      <c r="K104" s="45"/>
      <c r="L104" s="45"/>
    </row>
    <row r="105" spans="1:12">
      <c r="A105" s="59" t="s">
        <v>525</v>
      </c>
      <c r="B105" s="60" t="s">
        <v>526</v>
      </c>
      <c r="C105" s="61" t="s">
        <v>13</v>
      </c>
      <c r="D105" s="62">
        <v>1400</v>
      </c>
      <c r="E105" s="62">
        <v>42</v>
      </c>
      <c r="F105" s="61">
        <v>45</v>
      </c>
      <c r="G105" s="61">
        <v>47</v>
      </c>
      <c r="H105" s="61">
        <v>0</v>
      </c>
      <c r="I105" s="63">
        <f t="shared" ref="I105" si="134">SUM(F105-E105)*D105</f>
        <v>4200</v>
      </c>
      <c r="J105" s="64">
        <f>SUM(G105-F105)*D105</f>
        <v>2800</v>
      </c>
      <c r="K105" s="64">
        <v>0</v>
      </c>
      <c r="L105" s="63">
        <f t="shared" ref="L105" si="135">SUM(I105:K105)</f>
        <v>7000</v>
      </c>
    </row>
    <row r="106" spans="1:12">
      <c r="A106" s="59" t="s">
        <v>524</v>
      </c>
      <c r="B106" s="60" t="s">
        <v>523</v>
      </c>
      <c r="C106" s="61" t="s">
        <v>13</v>
      </c>
      <c r="D106" s="62">
        <v>9000</v>
      </c>
      <c r="E106" s="62">
        <v>4</v>
      </c>
      <c r="F106" s="61">
        <v>3.5</v>
      </c>
      <c r="G106" s="61">
        <v>0</v>
      </c>
      <c r="H106" s="61">
        <v>0</v>
      </c>
      <c r="I106" s="63">
        <f t="shared" ref="I106" si="136">SUM(F106-E106)*D106</f>
        <v>-4500</v>
      </c>
      <c r="J106" s="64">
        <v>0</v>
      </c>
      <c r="K106" s="64">
        <v>0</v>
      </c>
      <c r="L106" s="63">
        <f t="shared" ref="L106" si="137">SUM(I106:K106)</f>
        <v>-4500</v>
      </c>
    </row>
    <row r="107" spans="1:12">
      <c r="A107" s="59" t="s">
        <v>521</v>
      </c>
      <c r="B107" s="60" t="s">
        <v>522</v>
      </c>
      <c r="C107" s="61" t="s">
        <v>13</v>
      </c>
      <c r="D107" s="62">
        <v>1000</v>
      </c>
      <c r="E107" s="62">
        <v>18</v>
      </c>
      <c r="F107" s="61">
        <v>23</v>
      </c>
      <c r="G107" s="61">
        <v>26</v>
      </c>
      <c r="H107" s="61">
        <v>0</v>
      </c>
      <c r="I107" s="63">
        <f t="shared" ref="I107" si="138">SUM(F107-E107)*D107</f>
        <v>5000</v>
      </c>
      <c r="J107" s="64">
        <f>SUM(G107-F107)*D107</f>
        <v>3000</v>
      </c>
      <c r="K107" s="64">
        <v>0</v>
      </c>
      <c r="L107" s="63">
        <f t="shared" ref="L107" si="139">SUM(I107:K107)</f>
        <v>8000</v>
      </c>
    </row>
    <row r="108" spans="1:12">
      <c r="A108" s="59" t="s">
        <v>519</v>
      </c>
      <c r="B108" s="60" t="s">
        <v>518</v>
      </c>
      <c r="C108" s="61" t="s">
        <v>13</v>
      </c>
      <c r="D108" s="62">
        <v>1000</v>
      </c>
      <c r="E108" s="62">
        <v>25</v>
      </c>
      <c r="F108" s="61">
        <v>30</v>
      </c>
      <c r="G108" s="61">
        <v>35</v>
      </c>
      <c r="H108" s="61">
        <v>0</v>
      </c>
      <c r="I108" s="63">
        <f t="shared" ref="I108" si="140">SUM(F108-E108)*D108</f>
        <v>5000</v>
      </c>
      <c r="J108" s="64">
        <f>SUM(G108-F108)*D108</f>
        <v>5000</v>
      </c>
      <c r="K108" s="64">
        <v>0</v>
      </c>
      <c r="L108" s="63">
        <f t="shared" ref="L108" si="141">SUM(I108:K108)</f>
        <v>10000</v>
      </c>
    </row>
    <row r="109" spans="1:12">
      <c r="A109" s="59" t="s">
        <v>520</v>
      </c>
      <c r="B109" s="60" t="s">
        <v>518</v>
      </c>
      <c r="C109" s="61" t="s">
        <v>13</v>
      </c>
      <c r="D109" s="62">
        <v>1000</v>
      </c>
      <c r="E109" s="62">
        <v>20</v>
      </c>
      <c r="F109" s="61">
        <v>25</v>
      </c>
      <c r="G109" s="61">
        <v>30</v>
      </c>
      <c r="H109" s="61">
        <v>0</v>
      </c>
      <c r="I109" s="63">
        <f t="shared" ref="I109:I111" si="142">SUM(F109-E109)*D109</f>
        <v>5000</v>
      </c>
      <c r="J109" s="64">
        <f>SUM(G109-F109)*D109</f>
        <v>5000</v>
      </c>
      <c r="K109" s="64">
        <v>0</v>
      </c>
      <c r="L109" s="63">
        <f t="shared" ref="L109:L111" si="143">SUM(I109:K109)</f>
        <v>10000</v>
      </c>
    </row>
    <row r="110" spans="1:12">
      <c r="A110" s="59" t="s">
        <v>516</v>
      </c>
      <c r="B110" s="60" t="s">
        <v>517</v>
      </c>
      <c r="C110" s="61" t="s">
        <v>13</v>
      </c>
      <c r="D110" s="62">
        <v>1000</v>
      </c>
      <c r="E110" s="62">
        <v>30</v>
      </c>
      <c r="F110" s="61">
        <v>30</v>
      </c>
      <c r="G110" s="61">
        <v>0</v>
      </c>
      <c r="H110" s="61">
        <v>0</v>
      </c>
      <c r="I110" s="63">
        <f t="shared" si="142"/>
        <v>0</v>
      </c>
      <c r="J110" s="64">
        <v>0</v>
      </c>
      <c r="K110" s="64">
        <v>0</v>
      </c>
      <c r="L110" s="63">
        <f t="shared" si="143"/>
        <v>0</v>
      </c>
    </row>
    <row r="111" spans="1:12">
      <c r="A111" s="59" t="s">
        <v>514</v>
      </c>
      <c r="B111" s="60" t="s">
        <v>515</v>
      </c>
      <c r="C111" s="61" t="s">
        <v>13</v>
      </c>
      <c r="D111" s="62">
        <v>500</v>
      </c>
      <c r="E111" s="62">
        <v>36</v>
      </c>
      <c r="F111" s="61">
        <v>44</v>
      </c>
      <c r="G111" s="61">
        <v>0</v>
      </c>
      <c r="H111" s="61">
        <v>0</v>
      </c>
      <c r="I111" s="63">
        <f t="shared" si="142"/>
        <v>4000</v>
      </c>
      <c r="J111" s="64">
        <v>0</v>
      </c>
      <c r="K111" s="64">
        <v>0</v>
      </c>
      <c r="L111" s="63">
        <f t="shared" si="143"/>
        <v>4000</v>
      </c>
    </row>
    <row r="112" spans="1:12">
      <c r="A112" s="59" t="s">
        <v>513</v>
      </c>
      <c r="B112" s="60" t="s">
        <v>512</v>
      </c>
      <c r="C112" s="61" t="s">
        <v>13</v>
      </c>
      <c r="D112" s="62">
        <v>9000</v>
      </c>
      <c r="E112" s="62">
        <v>4.8</v>
      </c>
      <c r="F112" s="61">
        <v>5.3</v>
      </c>
      <c r="G112" s="61">
        <v>5.7</v>
      </c>
      <c r="H112" s="61">
        <v>0</v>
      </c>
      <c r="I112" s="63">
        <f t="shared" ref="I112" si="144">SUM(F112-E112)*D112</f>
        <v>4500</v>
      </c>
      <c r="J112" s="64">
        <f>SUM(G112-F112)*D112</f>
        <v>3600.0000000000032</v>
      </c>
      <c r="K112" s="64">
        <v>0</v>
      </c>
      <c r="L112" s="63">
        <f t="shared" ref="L112" si="145">SUM(I112:K112)</f>
        <v>8100.0000000000036</v>
      </c>
    </row>
    <row r="113" spans="1:12">
      <c r="A113" s="59" t="s">
        <v>511</v>
      </c>
      <c r="B113" s="60" t="s">
        <v>512</v>
      </c>
      <c r="C113" s="61" t="s">
        <v>13</v>
      </c>
      <c r="D113" s="62">
        <v>9000</v>
      </c>
      <c r="E113" s="62">
        <v>4</v>
      </c>
      <c r="F113" s="61">
        <v>4.5</v>
      </c>
      <c r="G113" s="61">
        <v>0</v>
      </c>
      <c r="H113" s="61">
        <v>0</v>
      </c>
      <c r="I113" s="63">
        <f t="shared" ref="I113" si="146">SUM(F113-E113)*D113</f>
        <v>4500</v>
      </c>
      <c r="J113" s="64">
        <v>0</v>
      </c>
      <c r="K113" s="64">
        <v>0</v>
      </c>
      <c r="L113" s="63">
        <f t="shared" ref="L113" si="147">SUM(I113:K113)</f>
        <v>4500</v>
      </c>
    </row>
    <row r="114" spans="1:12">
      <c r="A114" s="59" t="s">
        <v>509</v>
      </c>
      <c r="B114" s="60" t="s">
        <v>510</v>
      </c>
      <c r="C114" s="61" t="s">
        <v>13</v>
      </c>
      <c r="D114" s="62">
        <v>500</v>
      </c>
      <c r="E114" s="62">
        <v>72</v>
      </c>
      <c r="F114" s="61">
        <v>81</v>
      </c>
      <c r="G114" s="61">
        <v>0</v>
      </c>
      <c r="H114" s="61">
        <v>0</v>
      </c>
      <c r="I114" s="63">
        <f t="shared" ref="I114" si="148">SUM(F114-E114)*D114</f>
        <v>4500</v>
      </c>
      <c r="J114" s="64">
        <v>0</v>
      </c>
      <c r="K114" s="64">
        <v>0</v>
      </c>
      <c r="L114" s="63">
        <f t="shared" ref="L114" si="149">SUM(I114:K114)</f>
        <v>4500</v>
      </c>
    </row>
    <row r="115" spans="1:12">
      <c r="A115" s="59" t="s">
        <v>508</v>
      </c>
      <c r="B115" s="60" t="s">
        <v>484</v>
      </c>
      <c r="C115" s="61" t="s">
        <v>13</v>
      </c>
      <c r="D115" s="62">
        <v>500</v>
      </c>
      <c r="E115" s="62">
        <v>122</v>
      </c>
      <c r="F115" s="61">
        <v>132</v>
      </c>
      <c r="G115" s="61">
        <v>0</v>
      </c>
      <c r="H115" s="61">
        <v>0</v>
      </c>
      <c r="I115" s="63">
        <f t="shared" ref="I115" si="150">SUM(F115-E115)*D115</f>
        <v>5000</v>
      </c>
      <c r="J115" s="64">
        <v>0</v>
      </c>
      <c r="K115" s="64">
        <v>0</v>
      </c>
      <c r="L115" s="63">
        <f t="shared" ref="L115" si="151">SUM(I115:K115)</f>
        <v>5000</v>
      </c>
    </row>
    <row r="116" spans="1:12">
      <c r="A116" s="59" t="s">
        <v>506</v>
      </c>
      <c r="B116" s="60" t="s">
        <v>507</v>
      </c>
      <c r="C116" s="61" t="s">
        <v>13</v>
      </c>
      <c r="D116" s="62">
        <v>2600</v>
      </c>
      <c r="E116" s="62">
        <v>15.5</v>
      </c>
      <c r="F116" s="61">
        <v>17</v>
      </c>
      <c r="G116" s="61">
        <v>19</v>
      </c>
      <c r="H116" s="61">
        <v>0</v>
      </c>
      <c r="I116" s="63">
        <f t="shared" ref="I116" si="152">SUM(F116-E116)*D116</f>
        <v>3900</v>
      </c>
      <c r="J116" s="64">
        <f>SUM(G116-F116)*D116</f>
        <v>5200</v>
      </c>
      <c r="K116" s="64">
        <v>0</v>
      </c>
      <c r="L116" s="63">
        <f t="shared" ref="L116" si="153">SUM(I116:K116)</f>
        <v>9100</v>
      </c>
    </row>
    <row r="117" spans="1:12">
      <c r="A117" s="59" t="s">
        <v>504</v>
      </c>
      <c r="B117" s="60" t="s">
        <v>505</v>
      </c>
      <c r="C117" s="61" t="s">
        <v>13</v>
      </c>
      <c r="D117" s="62">
        <v>4400</v>
      </c>
      <c r="E117" s="62">
        <v>7</v>
      </c>
      <c r="F117" s="61">
        <v>8</v>
      </c>
      <c r="G117" s="61">
        <v>9</v>
      </c>
      <c r="H117" s="61">
        <v>10</v>
      </c>
      <c r="I117" s="63">
        <f t="shared" ref="I117" si="154">SUM(F117-E117)*D117</f>
        <v>4400</v>
      </c>
      <c r="J117" s="64">
        <f>SUM(G117-F117)*D117</f>
        <v>4400</v>
      </c>
      <c r="K117" s="64">
        <f>SUM(H117-G117)*D117</f>
        <v>4400</v>
      </c>
      <c r="L117" s="63">
        <f t="shared" ref="L117" si="155">SUM(I117:K117)</f>
        <v>13200</v>
      </c>
    </row>
    <row r="118" spans="1:12">
      <c r="A118" s="59" t="s">
        <v>501</v>
      </c>
      <c r="B118" s="60" t="s">
        <v>503</v>
      </c>
      <c r="C118" s="61" t="s">
        <v>13</v>
      </c>
      <c r="D118" s="62">
        <v>3000</v>
      </c>
      <c r="E118" s="62">
        <v>24.5</v>
      </c>
      <c r="F118" s="61">
        <v>26.5</v>
      </c>
      <c r="G118" s="61">
        <v>28.5</v>
      </c>
      <c r="H118" s="61">
        <v>0</v>
      </c>
      <c r="I118" s="63">
        <f t="shared" ref="I118" si="156">SUM(F118-E118)*D118</f>
        <v>6000</v>
      </c>
      <c r="J118" s="64">
        <f>SUM(G118-F118)*D118</f>
        <v>6000</v>
      </c>
      <c r="K118" s="64">
        <v>0</v>
      </c>
      <c r="L118" s="63">
        <f t="shared" ref="L118" si="157">SUM(I118:K118)</f>
        <v>12000</v>
      </c>
    </row>
    <row r="119" spans="1:12">
      <c r="A119" s="59" t="s">
        <v>501</v>
      </c>
      <c r="B119" s="60" t="s">
        <v>502</v>
      </c>
      <c r="C119" s="61" t="s">
        <v>13</v>
      </c>
      <c r="D119" s="62">
        <v>500</v>
      </c>
      <c r="E119" s="62">
        <v>135</v>
      </c>
      <c r="F119" s="61">
        <v>120</v>
      </c>
      <c r="G119" s="61">
        <v>0</v>
      </c>
      <c r="H119" s="61">
        <v>0</v>
      </c>
      <c r="I119" s="63">
        <f t="shared" ref="I119" si="158">SUM(F119-E119)*D119</f>
        <v>-7500</v>
      </c>
      <c r="J119" s="64">
        <v>0</v>
      </c>
      <c r="K119" s="64">
        <v>0</v>
      </c>
      <c r="L119" s="63">
        <f t="shared" ref="L119" si="159">SUM(I119:K119)</f>
        <v>-7500</v>
      </c>
    </row>
    <row r="120" spans="1:12">
      <c r="A120" s="59" t="s">
        <v>499</v>
      </c>
      <c r="B120" s="60" t="s">
        <v>500</v>
      </c>
      <c r="C120" s="61" t="s">
        <v>13</v>
      </c>
      <c r="D120" s="62">
        <v>250</v>
      </c>
      <c r="E120" s="62">
        <v>51</v>
      </c>
      <c r="F120" s="61">
        <v>61</v>
      </c>
      <c r="G120" s="61">
        <v>71</v>
      </c>
      <c r="H120" s="61">
        <v>0</v>
      </c>
      <c r="I120" s="63">
        <f t="shared" ref="I120" si="160">SUM(F120-E120)*D120</f>
        <v>2500</v>
      </c>
      <c r="J120" s="64">
        <f>SUM(G120-F120)*D120</f>
        <v>2500</v>
      </c>
      <c r="K120" s="64">
        <v>0</v>
      </c>
      <c r="L120" s="63">
        <f t="shared" ref="L120" si="161">SUM(I120:K120)</f>
        <v>5000</v>
      </c>
    </row>
    <row r="121" spans="1:12">
      <c r="A121" s="59" t="s">
        <v>498</v>
      </c>
      <c r="B121" s="60" t="s">
        <v>484</v>
      </c>
      <c r="C121" s="61" t="s">
        <v>13</v>
      </c>
      <c r="D121" s="62">
        <v>500</v>
      </c>
      <c r="E121" s="62">
        <v>120</v>
      </c>
      <c r="F121" s="61">
        <v>130</v>
      </c>
      <c r="G121" s="61">
        <v>0</v>
      </c>
      <c r="H121" s="61">
        <v>0</v>
      </c>
      <c r="I121" s="63">
        <f t="shared" ref="I121:I126" si="162">SUM(F121-E121)*D121</f>
        <v>5000</v>
      </c>
      <c r="J121" s="64">
        <v>0</v>
      </c>
      <c r="K121" s="64">
        <v>0</v>
      </c>
      <c r="L121" s="63">
        <f t="shared" ref="L121:L126" si="163">SUM(I121:K121)</f>
        <v>5000</v>
      </c>
    </row>
    <row r="122" spans="1:12">
      <c r="A122" s="59" t="s">
        <v>495</v>
      </c>
      <c r="B122" s="60" t="s">
        <v>497</v>
      </c>
      <c r="C122" s="61" t="s">
        <v>13</v>
      </c>
      <c r="D122" s="62">
        <v>600</v>
      </c>
      <c r="E122" s="62">
        <v>33</v>
      </c>
      <c r="F122" s="61">
        <v>40</v>
      </c>
      <c r="G122" s="61">
        <v>0</v>
      </c>
      <c r="H122" s="61">
        <v>0</v>
      </c>
      <c r="I122" s="63">
        <f t="shared" si="162"/>
        <v>4200</v>
      </c>
      <c r="J122" s="64">
        <v>0</v>
      </c>
      <c r="K122" s="64">
        <v>0</v>
      </c>
      <c r="L122" s="63">
        <f t="shared" si="163"/>
        <v>4200</v>
      </c>
    </row>
    <row r="123" spans="1:12">
      <c r="A123" s="59" t="s">
        <v>495</v>
      </c>
      <c r="B123" s="60" t="s">
        <v>496</v>
      </c>
      <c r="C123" s="61" t="s">
        <v>13</v>
      </c>
      <c r="D123" s="62">
        <v>9000</v>
      </c>
      <c r="E123" s="62">
        <v>3.5</v>
      </c>
      <c r="F123" s="61">
        <v>3.5</v>
      </c>
      <c r="G123" s="61">
        <v>0</v>
      </c>
      <c r="H123" s="61">
        <v>0</v>
      </c>
      <c r="I123" s="63">
        <f t="shared" si="162"/>
        <v>0</v>
      </c>
      <c r="J123" s="64">
        <v>0</v>
      </c>
      <c r="K123" s="64">
        <v>0</v>
      </c>
      <c r="L123" s="63">
        <f t="shared" si="163"/>
        <v>0</v>
      </c>
    </row>
    <row r="124" spans="1:12">
      <c r="A124" s="59" t="s">
        <v>493</v>
      </c>
      <c r="B124" s="60" t="s">
        <v>494</v>
      </c>
      <c r="C124" s="61" t="s">
        <v>13</v>
      </c>
      <c r="D124" s="62">
        <v>5200</v>
      </c>
      <c r="E124" s="62">
        <v>7.5</v>
      </c>
      <c r="F124" s="61">
        <v>6.5</v>
      </c>
      <c r="G124" s="61">
        <v>0</v>
      </c>
      <c r="H124" s="61">
        <v>0</v>
      </c>
      <c r="I124" s="63">
        <f t="shared" si="162"/>
        <v>-5200</v>
      </c>
      <c r="J124" s="64">
        <v>0</v>
      </c>
      <c r="K124" s="64">
        <v>0</v>
      </c>
      <c r="L124" s="63">
        <f t="shared" si="163"/>
        <v>-5200</v>
      </c>
    </row>
    <row r="125" spans="1:12">
      <c r="A125" s="59" t="s">
        <v>490</v>
      </c>
      <c r="B125" s="60" t="s">
        <v>489</v>
      </c>
      <c r="C125" s="61" t="s">
        <v>13</v>
      </c>
      <c r="D125" s="62">
        <v>1200</v>
      </c>
      <c r="E125" s="62">
        <v>46</v>
      </c>
      <c r="F125" s="61">
        <v>50</v>
      </c>
      <c r="G125" s="61">
        <v>55</v>
      </c>
      <c r="H125" s="61">
        <v>0</v>
      </c>
      <c r="I125" s="63">
        <f t="shared" si="162"/>
        <v>4800</v>
      </c>
      <c r="J125" s="64">
        <f>SUM(G125-F125)*D125</f>
        <v>6000</v>
      </c>
      <c r="K125" s="64">
        <v>0</v>
      </c>
      <c r="L125" s="63">
        <f t="shared" si="163"/>
        <v>10800</v>
      </c>
    </row>
    <row r="126" spans="1:12">
      <c r="A126" s="59" t="s">
        <v>488</v>
      </c>
      <c r="B126" s="60" t="s">
        <v>492</v>
      </c>
      <c r="C126" s="61" t="s">
        <v>13</v>
      </c>
      <c r="D126" s="62">
        <v>4000</v>
      </c>
      <c r="E126" s="62">
        <v>5</v>
      </c>
      <c r="F126" s="61">
        <v>5.3</v>
      </c>
      <c r="G126" s="61">
        <v>0</v>
      </c>
      <c r="H126" s="61">
        <v>0</v>
      </c>
      <c r="I126" s="63">
        <f t="shared" si="162"/>
        <v>1199.9999999999993</v>
      </c>
      <c r="J126" s="64">
        <v>0</v>
      </c>
      <c r="K126" s="64">
        <v>0</v>
      </c>
      <c r="L126" s="63">
        <f t="shared" si="163"/>
        <v>1199.9999999999993</v>
      </c>
    </row>
    <row r="127" spans="1:12">
      <c r="A127" s="66"/>
      <c r="B127" s="66"/>
      <c r="C127" s="66"/>
      <c r="D127" s="66"/>
      <c r="E127" s="66"/>
      <c r="F127" s="66"/>
      <c r="G127" s="66"/>
      <c r="H127" s="67" t="s">
        <v>256</v>
      </c>
      <c r="I127" s="81">
        <f>SUM(I105:I126)</f>
        <v>56500</v>
      </c>
      <c r="J127" s="82"/>
      <c r="K127" s="82" t="s">
        <v>487</v>
      </c>
      <c r="L127" s="81">
        <f>SUM(L9:L126)</f>
        <v>695848</v>
      </c>
    </row>
    <row r="128" spans="1:12">
      <c r="A128" s="83" t="s">
        <v>491</v>
      </c>
      <c r="B128" s="60"/>
      <c r="C128" s="61"/>
      <c r="D128" s="62"/>
      <c r="E128" s="62"/>
      <c r="F128" s="61"/>
      <c r="G128" s="61"/>
      <c r="H128" s="61"/>
      <c r="I128" s="63"/>
      <c r="J128" s="64"/>
      <c r="K128" s="64"/>
      <c r="L128" s="63"/>
    </row>
    <row r="129" spans="1:12">
      <c r="A129" s="83" t="s">
        <v>350</v>
      </c>
      <c r="B129" s="84" t="s">
        <v>351</v>
      </c>
      <c r="C129" s="69" t="s">
        <v>352</v>
      </c>
      <c r="D129" s="85" t="s">
        <v>353</v>
      </c>
      <c r="E129" s="85" t="s">
        <v>354</v>
      </c>
      <c r="F129" s="69" t="s">
        <v>318</v>
      </c>
      <c r="G129" s="61"/>
      <c r="H129" s="61"/>
      <c r="I129" s="63"/>
      <c r="J129" s="64"/>
      <c r="K129" s="64"/>
      <c r="L129" s="63"/>
    </row>
    <row r="130" spans="1:12">
      <c r="A130" s="59" t="s">
        <v>420</v>
      </c>
      <c r="B130" s="68">
        <v>3</v>
      </c>
      <c r="C130" s="61">
        <f>SUM(A130-B130)</f>
        <v>22</v>
      </c>
      <c r="D130" s="62">
        <v>7</v>
      </c>
      <c r="E130" s="61">
        <f>SUM(C130-D130)</f>
        <v>15</v>
      </c>
      <c r="F130" s="61">
        <f>E130*100/C130</f>
        <v>68.181818181818187</v>
      </c>
      <c r="G130" s="61"/>
      <c r="H130" s="61"/>
      <c r="I130" s="63"/>
      <c r="J130" s="64"/>
      <c r="K130" s="64"/>
      <c r="L130" s="63"/>
    </row>
    <row r="131" spans="1:12">
      <c r="A131" s="45"/>
      <c r="B131" s="45"/>
      <c r="C131" s="45"/>
      <c r="D131" s="50">
        <v>43647</v>
      </c>
      <c r="E131" s="45"/>
      <c r="F131" s="45"/>
      <c r="G131" s="45"/>
      <c r="H131" s="45"/>
      <c r="I131" s="45"/>
      <c r="J131" s="45"/>
      <c r="K131" s="45"/>
      <c r="L131" s="45"/>
    </row>
    <row r="132" spans="1:12">
      <c r="A132" s="59" t="s">
        <v>486</v>
      </c>
      <c r="B132" s="60" t="s">
        <v>485</v>
      </c>
      <c r="C132" s="61" t="s">
        <v>13</v>
      </c>
      <c r="D132" s="62">
        <v>800</v>
      </c>
      <c r="E132" s="62">
        <v>41</v>
      </c>
      <c r="F132" s="61">
        <v>41</v>
      </c>
      <c r="G132" s="61">
        <v>0</v>
      </c>
      <c r="H132" s="61">
        <v>0</v>
      </c>
      <c r="I132" s="63">
        <f>SUM(F132-E132)*D132</f>
        <v>0</v>
      </c>
      <c r="J132" s="64">
        <v>0</v>
      </c>
      <c r="K132" s="64">
        <v>0</v>
      </c>
      <c r="L132" s="63">
        <f>SUM(I132:K132)</f>
        <v>0</v>
      </c>
    </row>
    <row r="133" spans="1:12">
      <c r="A133" s="59" t="s">
        <v>483</v>
      </c>
      <c r="B133" s="60" t="s">
        <v>484</v>
      </c>
      <c r="C133" s="61" t="s">
        <v>13</v>
      </c>
      <c r="D133" s="62">
        <v>500</v>
      </c>
      <c r="E133" s="62">
        <v>135</v>
      </c>
      <c r="F133" s="61">
        <v>145</v>
      </c>
      <c r="G133" s="61">
        <v>155</v>
      </c>
      <c r="H133" s="61">
        <v>0</v>
      </c>
      <c r="I133" s="63">
        <f>SUM(F133-E133)*D133</f>
        <v>5000</v>
      </c>
      <c r="J133" s="64">
        <f>SUM(G133-F133)*D133</f>
        <v>5000</v>
      </c>
      <c r="K133" s="64">
        <v>0</v>
      </c>
      <c r="L133" s="63">
        <f>SUM(I133:K133)</f>
        <v>10000</v>
      </c>
    </row>
    <row r="134" spans="1:12">
      <c r="A134" s="59" t="s">
        <v>481</v>
      </c>
      <c r="B134" s="60" t="s">
        <v>482</v>
      </c>
      <c r="C134" s="61" t="s">
        <v>13</v>
      </c>
      <c r="D134" s="62">
        <v>800</v>
      </c>
      <c r="E134" s="62">
        <v>58</v>
      </c>
      <c r="F134" s="61">
        <v>63</v>
      </c>
      <c r="G134" s="61">
        <v>68</v>
      </c>
      <c r="H134" s="61">
        <v>0</v>
      </c>
      <c r="I134" s="63">
        <f>SUM(F134-E134)*D134</f>
        <v>4000</v>
      </c>
      <c r="J134" s="64">
        <f>SUM(G134-F134)*D134</f>
        <v>4000</v>
      </c>
      <c r="K134" s="64">
        <v>0</v>
      </c>
      <c r="L134" s="63">
        <f>SUM(I134:K134)</f>
        <v>8000</v>
      </c>
    </row>
    <row r="135" spans="1:12">
      <c r="A135" s="59" t="s">
        <v>480</v>
      </c>
      <c r="B135" s="60" t="s">
        <v>315</v>
      </c>
      <c r="C135" s="61" t="s">
        <v>13</v>
      </c>
      <c r="D135" s="62">
        <v>500</v>
      </c>
      <c r="E135" s="62">
        <v>165</v>
      </c>
      <c r="F135" s="61">
        <v>175</v>
      </c>
      <c r="G135" s="61">
        <v>185</v>
      </c>
      <c r="H135" s="61">
        <v>0</v>
      </c>
      <c r="I135" s="63">
        <f>SUM(F135-E135)*D135</f>
        <v>5000</v>
      </c>
      <c r="J135" s="64">
        <f>SUM(G135-F135)*D135</f>
        <v>5000</v>
      </c>
      <c r="K135" s="64">
        <v>0</v>
      </c>
      <c r="L135" s="63">
        <f>SUM(I135:K135)</f>
        <v>10000</v>
      </c>
    </row>
    <row r="136" spans="1:12">
      <c r="A136" s="59" t="s">
        <v>478</v>
      </c>
      <c r="B136" s="60" t="s">
        <v>479</v>
      </c>
      <c r="C136" s="61" t="s">
        <v>13</v>
      </c>
      <c r="D136" s="62">
        <v>2400</v>
      </c>
      <c r="E136" s="62">
        <v>38</v>
      </c>
      <c r="F136" s="61">
        <v>42</v>
      </c>
      <c r="G136" s="61">
        <v>46</v>
      </c>
      <c r="H136" s="61">
        <v>0</v>
      </c>
      <c r="I136" s="63">
        <f>SUM(F136-E136)*D136</f>
        <v>9600</v>
      </c>
      <c r="J136" s="64">
        <v>0</v>
      </c>
      <c r="K136" s="64">
        <v>0</v>
      </c>
      <c r="L136" s="63">
        <f>SUM(I136:K136)</f>
        <v>9600</v>
      </c>
    </row>
    <row r="137" spans="1:12">
      <c r="A137" s="59" t="s">
        <v>476</v>
      </c>
      <c r="B137" s="60" t="s">
        <v>477</v>
      </c>
      <c r="C137" s="61" t="s">
        <v>13</v>
      </c>
      <c r="D137" s="62">
        <v>24000</v>
      </c>
      <c r="E137" s="62">
        <v>6.5</v>
      </c>
      <c r="F137" s="61">
        <v>7</v>
      </c>
      <c r="G137" s="61">
        <v>7.5</v>
      </c>
      <c r="H137" s="61">
        <v>0</v>
      </c>
      <c r="I137" s="63">
        <f t="shared" ref="I137" si="164">SUM(F137-E137)*D137</f>
        <v>12000</v>
      </c>
      <c r="J137" s="64">
        <f>SUM(G137-F137)*D137</f>
        <v>12000</v>
      </c>
      <c r="K137" s="64">
        <v>0</v>
      </c>
      <c r="L137" s="63">
        <f t="shared" ref="L137" si="165">SUM(I137:K137)</f>
        <v>24000</v>
      </c>
    </row>
    <row r="138" spans="1:12">
      <c r="A138" s="59" t="s">
        <v>474</v>
      </c>
      <c r="B138" s="60" t="s">
        <v>475</v>
      </c>
      <c r="C138" s="61" t="s">
        <v>13</v>
      </c>
      <c r="D138" s="62">
        <v>1200</v>
      </c>
      <c r="E138" s="62">
        <v>34.5</v>
      </c>
      <c r="F138" s="61">
        <v>39</v>
      </c>
      <c r="G138" s="61">
        <v>43</v>
      </c>
      <c r="H138" s="61">
        <v>0</v>
      </c>
      <c r="I138" s="63">
        <f t="shared" ref="I138" si="166">SUM(F138-E138)*D138</f>
        <v>5400</v>
      </c>
      <c r="J138" s="64">
        <f>SUM(G138-F138)*D138</f>
        <v>4800</v>
      </c>
      <c r="K138" s="64">
        <v>0</v>
      </c>
      <c r="L138" s="63">
        <f t="shared" ref="L138" si="167">SUM(I138:K138)</f>
        <v>10200</v>
      </c>
    </row>
    <row r="139" spans="1:12">
      <c r="A139" s="59" t="s">
        <v>472</v>
      </c>
      <c r="B139" s="60" t="s">
        <v>473</v>
      </c>
      <c r="C139" s="61" t="s">
        <v>13</v>
      </c>
      <c r="D139" s="62">
        <v>1200</v>
      </c>
      <c r="E139" s="62">
        <v>30</v>
      </c>
      <c r="F139" s="61">
        <v>34</v>
      </c>
      <c r="G139" s="61">
        <v>0</v>
      </c>
      <c r="H139" s="61">
        <v>0</v>
      </c>
      <c r="I139" s="63">
        <f t="shared" ref="I139" si="168">SUM(F139-E139)*D139</f>
        <v>4800</v>
      </c>
      <c r="J139" s="64">
        <v>0</v>
      </c>
      <c r="K139" s="64">
        <v>0</v>
      </c>
      <c r="L139" s="63">
        <f t="shared" ref="L139" si="169">SUM(I139:K139)</f>
        <v>4800</v>
      </c>
    </row>
    <row r="140" spans="1:12">
      <c r="A140" s="59" t="s">
        <v>470</v>
      </c>
      <c r="B140" s="60" t="s">
        <v>471</v>
      </c>
      <c r="C140" s="61" t="s">
        <v>13</v>
      </c>
      <c r="D140" s="62">
        <v>800</v>
      </c>
      <c r="E140" s="62">
        <v>25</v>
      </c>
      <c r="F140" s="61">
        <v>30</v>
      </c>
      <c r="G140" s="61">
        <v>0</v>
      </c>
      <c r="H140" s="61">
        <v>0</v>
      </c>
      <c r="I140" s="63">
        <f t="shared" ref="I140:I142" si="170">SUM(F140-E140)*D140</f>
        <v>4000</v>
      </c>
      <c r="J140" s="64">
        <v>0</v>
      </c>
      <c r="K140" s="64">
        <v>0</v>
      </c>
      <c r="L140" s="63">
        <f t="shared" ref="L140:L142" si="171">SUM(I140:K140)</f>
        <v>4000</v>
      </c>
    </row>
    <row r="141" spans="1:12">
      <c r="A141" s="59" t="s">
        <v>467</v>
      </c>
      <c r="B141" s="60" t="s">
        <v>469</v>
      </c>
      <c r="C141" s="61" t="s">
        <v>13</v>
      </c>
      <c r="D141" s="62">
        <v>800</v>
      </c>
      <c r="E141" s="62">
        <v>23</v>
      </c>
      <c r="F141" s="61">
        <v>19</v>
      </c>
      <c r="G141" s="61">
        <v>0</v>
      </c>
      <c r="H141" s="61">
        <v>0</v>
      </c>
      <c r="I141" s="63">
        <f t="shared" si="170"/>
        <v>-3200</v>
      </c>
      <c r="J141" s="64">
        <v>0</v>
      </c>
      <c r="K141" s="64">
        <v>0</v>
      </c>
      <c r="L141" s="63">
        <f t="shared" si="171"/>
        <v>-3200</v>
      </c>
    </row>
    <row r="142" spans="1:12">
      <c r="A142" s="59" t="s">
        <v>467</v>
      </c>
      <c r="B142" s="60" t="s">
        <v>468</v>
      </c>
      <c r="C142" s="61" t="s">
        <v>13</v>
      </c>
      <c r="D142" s="62">
        <v>2600</v>
      </c>
      <c r="E142" s="62">
        <v>19</v>
      </c>
      <c r="F142" s="61">
        <v>21</v>
      </c>
      <c r="G142" s="61">
        <v>23</v>
      </c>
      <c r="H142" s="61">
        <v>0</v>
      </c>
      <c r="I142" s="63">
        <f t="shared" si="170"/>
        <v>5200</v>
      </c>
      <c r="J142" s="64">
        <f>SUM(G142-F142)*D142</f>
        <v>5200</v>
      </c>
      <c r="K142" s="64">
        <v>0</v>
      </c>
      <c r="L142" s="63">
        <f t="shared" si="171"/>
        <v>10400</v>
      </c>
    </row>
    <row r="143" spans="1:12">
      <c r="A143" s="59" t="s">
        <v>465</v>
      </c>
      <c r="B143" s="60" t="s">
        <v>466</v>
      </c>
      <c r="C143" s="61" t="s">
        <v>13</v>
      </c>
      <c r="D143" s="62">
        <v>1000</v>
      </c>
      <c r="E143" s="62">
        <v>49</v>
      </c>
      <c r="F143" s="61">
        <v>53</v>
      </c>
      <c r="G143" s="61">
        <v>57</v>
      </c>
      <c r="H143" s="61">
        <v>0</v>
      </c>
      <c r="I143" s="63">
        <f t="shared" ref="I143" si="172">SUM(F143-E143)*D143</f>
        <v>4000</v>
      </c>
      <c r="J143" s="64">
        <f>SUM(G143-F143)*D143</f>
        <v>4000</v>
      </c>
      <c r="K143" s="64">
        <v>0</v>
      </c>
      <c r="L143" s="63">
        <f t="shared" ref="L143" si="173">SUM(I143:K143)</f>
        <v>8000</v>
      </c>
    </row>
    <row r="144" spans="1:12">
      <c r="A144" s="59" t="s">
        <v>465</v>
      </c>
      <c r="B144" s="60" t="s">
        <v>463</v>
      </c>
      <c r="C144" s="61" t="s">
        <v>13</v>
      </c>
      <c r="D144" s="62">
        <v>1000</v>
      </c>
      <c r="E144" s="62">
        <v>28</v>
      </c>
      <c r="F144" s="61">
        <v>26</v>
      </c>
      <c r="G144" s="61">
        <v>0</v>
      </c>
      <c r="H144" s="61">
        <v>0</v>
      </c>
      <c r="I144" s="63">
        <f t="shared" ref="I144" si="174">SUM(F144-E144)*D144</f>
        <v>-2000</v>
      </c>
      <c r="J144" s="64">
        <v>0</v>
      </c>
      <c r="K144" s="64">
        <v>0</v>
      </c>
      <c r="L144" s="63">
        <f t="shared" ref="L144" si="175">SUM(I144:K144)</f>
        <v>-2000</v>
      </c>
    </row>
    <row r="145" spans="1:12">
      <c r="A145" s="59" t="s">
        <v>464</v>
      </c>
      <c r="B145" s="60" t="s">
        <v>463</v>
      </c>
      <c r="C145" s="61" t="s">
        <v>13</v>
      </c>
      <c r="D145" s="62">
        <v>1000</v>
      </c>
      <c r="E145" s="62">
        <v>29.5</v>
      </c>
      <c r="F145" s="61">
        <v>33.5</v>
      </c>
      <c r="G145" s="61">
        <v>0</v>
      </c>
      <c r="H145" s="61">
        <v>0</v>
      </c>
      <c r="I145" s="63">
        <f t="shared" ref="I145" si="176">SUM(F145-E145)*D145</f>
        <v>4000</v>
      </c>
      <c r="J145" s="64">
        <v>0</v>
      </c>
      <c r="K145" s="64">
        <v>0</v>
      </c>
      <c r="L145" s="63">
        <f t="shared" ref="L145" si="177">SUM(I145:K145)</f>
        <v>4000</v>
      </c>
    </row>
    <row r="146" spans="1:12">
      <c r="A146" s="59" t="s">
        <v>461</v>
      </c>
      <c r="B146" s="60" t="s">
        <v>462</v>
      </c>
      <c r="C146" s="61" t="s">
        <v>13</v>
      </c>
      <c r="D146" s="62">
        <v>7000</v>
      </c>
      <c r="E146" s="62">
        <v>4.3499999999999996</v>
      </c>
      <c r="F146" s="61">
        <v>5</v>
      </c>
      <c r="G146" s="61">
        <v>0</v>
      </c>
      <c r="H146" s="61">
        <v>0</v>
      </c>
      <c r="I146" s="63">
        <f t="shared" ref="I146" si="178">SUM(F146-E146)*D146</f>
        <v>4550.0000000000027</v>
      </c>
      <c r="J146" s="64">
        <v>0</v>
      </c>
      <c r="K146" s="64">
        <v>0</v>
      </c>
      <c r="L146" s="63">
        <f t="shared" ref="L146" si="179">SUM(I146:K146)</f>
        <v>4550.0000000000027</v>
      </c>
    </row>
    <row r="147" spans="1:12">
      <c r="A147" s="59" t="s">
        <v>459</v>
      </c>
      <c r="B147" s="60" t="s">
        <v>460</v>
      </c>
      <c r="C147" s="61" t="s">
        <v>13</v>
      </c>
      <c r="D147" s="62">
        <v>600</v>
      </c>
      <c r="E147" s="62">
        <v>55</v>
      </c>
      <c r="F147" s="61">
        <v>40</v>
      </c>
      <c r="G147" s="61">
        <v>0</v>
      </c>
      <c r="H147" s="61">
        <v>0</v>
      </c>
      <c r="I147" s="63">
        <f t="shared" ref="I147" si="180">SUM(F147-E147)*D147</f>
        <v>-9000</v>
      </c>
      <c r="J147" s="64">
        <v>0</v>
      </c>
      <c r="K147" s="64">
        <v>0</v>
      </c>
      <c r="L147" s="63">
        <f t="shared" ref="L147:L148" si="181">SUM(I147:K147)</f>
        <v>-9000</v>
      </c>
    </row>
    <row r="148" spans="1:12">
      <c r="A148" s="59" t="s">
        <v>457</v>
      </c>
      <c r="B148" s="60" t="s">
        <v>458</v>
      </c>
      <c r="C148" s="61" t="s">
        <v>13</v>
      </c>
      <c r="D148" s="62">
        <v>4000</v>
      </c>
      <c r="E148" s="62">
        <v>10.1</v>
      </c>
      <c r="F148" s="61">
        <v>11.1</v>
      </c>
      <c r="G148" s="61">
        <v>12.5</v>
      </c>
      <c r="H148" s="61">
        <v>0</v>
      </c>
      <c r="I148" s="63">
        <f t="shared" ref="I148" si="182">SUM(F148-E148)*D148</f>
        <v>4000</v>
      </c>
      <c r="J148" s="64">
        <f>SUM(G148-F148)*D148</f>
        <v>5600.0000000000018</v>
      </c>
      <c r="K148" s="64">
        <v>0</v>
      </c>
      <c r="L148" s="63">
        <f t="shared" si="181"/>
        <v>9600.0000000000018</v>
      </c>
    </row>
    <row r="149" spans="1:12">
      <c r="A149" s="59" t="s">
        <v>455</v>
      </c>
      <c r="B149" s="60" t="s">
        <v>456</v>
      </c>
      <c r="C149" s="61" t="s">
        <v>13</v>
      </c>
      <c r="D149" s="62">
        <v>2122</v>
      </c>
      <c r="E149" s="62">
        <v>12</v>
      </c>
      <c r="F149" s="61">
        <v>9</v>
      </c>
      <c r="G149" s="61">
        <v>0</v>
      </c>
      <c r="H149" s="61">
        <v>0</v>
      </c>
      <c r="I149" s="63">
        <f t="shared" ref="I149" si="183">SUM(F149-E149)*D149</f>
        <v>-6366</v>
      </c>
      <c r="J149" s="64">
        <v>0</v>
      </c>
      <c r="K149" s="64">
        <v>0</v>
      </c>
      <c r="L149" s="63">
        <f t="shared" ref="L149" si="184">SUM(I149:K149)</f>
        <v>-6366</v>
      </c>
    </row>
    <row r="150" spans="1:12">
      <c r="A150" s="59" t="s">
        <v>454</v>
      </c>
      <c r="B150" s="60" t="s">
        <v>453</v>
      </c>
      <c r="C150" s="61" t="s">
        <v>13</v>
      </c>
      <c r="D150" s="62">
        <v>24000</v>
      </c>
      <c r="E150" s="62">
        <v>2</v>
      </c>
      <c r="F150" s="61">
        <v>2.2000000000000002</v>
      </c>
      <c r="G150" s="61">
        <v>2.4</v>
      </c>
      <c r="H150" s="61">
        <v>0</v>
      </c>
      <c r="I150" s="63">
        <f t="shared" ref="I150" si="185">SUM(F150-E150)*D150</f>
        <v>4800.0000000000045</v>
      </c>
      <c r="J150" s="64">
        <f>SUM(G150-F150)*D150</f>
        <v>4799.9999999999936</v>
      </c>
      <c r="K150" s="64">
        <v>0</v>
      </c>
      <c r="L150" s="63">
        <f t="shared" ref="L150" si="186">SUM(I150:K150)</f>
        <v>9599.9999999999982</v>
      </c>
    </row>
    <row r="151" spans="1:12">
      <c r="A151" s="59" t="s">
        <v>452</v>
      </c>
      <c r="B151" s="60" t="s">
        <v>451</v>
      </c>
      <c r="C151" s="61" t="s">
        <v>13</v>
      </c>
      <c r="D151" s="62">
        <v>1200</v>
      </c>
      <c r="E151" s="62">
        <v>24</v>
      </c>
      <c r="F151" s="61">
        <v>20</v>
      </c>
      <c r="G151" s="61">
        <v>0</v>
      </c>
      <c r="H151" s="61">
        <v>0</v>
      </c>
      <c r="I151" s="63">
        <f t="shared" ref="I151" si="187">SUM(F151-E151)*D151</f>
        <v>-4800</v>
      </c>
      <c r="J151" s="64">
        <v>0</v>
      </c>
      <c r="K151" s="64">
        <v>0</v>
      </c>
      <c r="L151" s="63">
        <f t="shared" ref="L151" si="188">SUM(I151:K151)</f>
        <v>-4800</v>
      </c>
    </row>
    <row r="152" spans="1:12">
      <c r="A152" s="59" t="s">
        <v>449</v>
      </c>
      <c r="B152" s="60" t="s">
        <v>450</v>
      </c>
      <c r="C152" s="61" t="s">
        <v>13</v>
      </c>
      <c r="D152" s="62">
        <v>2400</v>
      </c>
      <c r="E152" s="62">
        <v>17</v>
      </c>
      <c r="F152" s="61">
        <v>17</v>
      </c>
      <c r="G152" s="61">
        <v>0</v>
      </c>
      <c r="H152" s="61">
        <v>0</v>
      </c>
      <c r="I152" s="63">
        <f t="shared" ref="I152" si="189">SUM(F152-E152)*D152</f>
        <v>0</v>
      </c>
      <c r="J152" s="64">
        <v>0</v>
      </c>
      <c r="K152" s="64">
        <v>0</v>
      </c>
      <c r="L152" s="63">
        <f t="shared" ref="L152" si="190">SUM(I152:K152)</f>
        <v>0</v>
      </c>
    </row>
    <row r="153" spans="1:12">
      <c r="A153" s="59" t="s">
        <v>447</v>
      </c>
      <c r="B153" s="60" t="s">
        <v>448</v>
      </c>
      <c r="C153" s="61" t="s">
        <v>13</v>
      </c>
      <c r="D153" s="62">
        <v>6000</v>
      </c>
      <c r="E153" s="62">
        <v>13.5</v>
      </c>
      <c r="F153" s="61">
        <v>13.5</v>
      </c>
      <c r="G153" s="61">
        <v>0</v>
      </c>
      <c r="H153" s="61">
        <v>0</v>
      </c>
      <c r="I153" s="63">
        <f t="shared" ref="I153" si="191">SUM(F153-E153)*D153</f>
        <v>0</v>
      </c>
      <c r="J153" s="64">
        <v>0</v>
      </c>
      <c r="K153" s="64">
        <v>0</v>
      </c>
      <c r="L153" s="63">
        <f t="shared" ref="L153" si="192">SUM(I153:K153)</f>
        <v>0</v>
      </c>
    </row>
    <row r="154" spans="1:12">
      <c r="A154" s="59" t="s">
        <v>444</v>
      </c>
      <c r="B154" s="60" t="s">
        <v>446</v>
      </c>
      <c r="C154" s="61" t="s">
        <v>13</v>
      </c>
      <c r="D154" s="62">
        <v>1500</v>
      </c>
      <c r="E154" s="62">
        <v>24</v>
      </c>
      <c r="F154" s="61">
        <v>28</v>
      </c>
      <c r="G154" s="61">
        <v>0</v>
      </c>
      <c r="H154" s="61">
        <v>0</v>
      </c>
      <c r="I154" s="63">
        <f t="shared" ref="I154:I156" si="193">SUM(F154-E154)*D154</f>
        <v>6000</v>
      </c>
      <c r="J154" s="64">
        <v>0</v>
      </c>
      <c r="K154" s="64">
        <v>0</v>
      </c>
      <c r="L154" s="63">
        <f t="shared" ref="L154:L156" si="194">SUM(I154:K154)</f>
        <v>6000</v>
      </c>
    </row>
    <row r="155" spans="1:12">
      <c r="A155" s="59" t="s">
        <v>444</v>
      </c>
      <c r="B155" s="60" t="s">
        <v>445</v>
      </c>
      <c r="C155" s="61" t="s">
        <v>13</v>
      </c>
      <c r="D155" s="62">
        <v>7000</v>
      </c>
      <c r="E155" s="62">
        <v>4.5</v>
      </c>
      <c r="F155" s="61">
        <v>4</v>
      </c>
      <c r="G155" s="61">
        <v>0</v>
      </c>
      <c r="H155" s="61">
        <v>0</v>
      </c>
      <c r="I155" s="63">
        <f t="shared" si="193"/>
        <v>-3500</v>
      </c>
      <c r="J155" s="64">
        <v>0</v>
      </c>
      <c r="K155" s="64">
        <v>0</v>
      </c>
      <c r="L155" s="63">
        <f t="shared" si="194"/>
        <v>-3500</v>
      </c>
    </row>
    <row r="156" spans="1:12">
      <c r="A156" s="59" t="s">
        <v>441</v>
      </c>
      <c r="B156" s="60" t="s">
        <v>442</v>
      </c>
      <c r="C156" s="61" t="s">
        <v>13</v>
      </c>
      <c r="D156" s="62">
        <v>2600</v>
      </c>
      <c r="E156" s="62">
        <v>13.5</v>
      </c>
      <c r="F156" s="61">
        <v>12</v>
      </c>
      <c r="G156" s="61">
        <v>0</v>
      </c>
      <c r="H156" s="61">
        <v>0</v>
      </c>
      <c r="I156" s="63">
        <f t="shared" si="193"/>
        <v>-3900</v>
      </c>
      <c r="J156" s="64">
        <v>0</v>
      </c>
      <c r="K156" s="64">
        <v>0</v>
      </c>
      <c r="L156" s="63">
        <f t="shared" si="194"/>
        <v>-3900</v>
      </c>
    </row>
    <row r="158" spans="1:12">
      <c r="A158" s="66"/>
      <c r="B158" s="66"/>
      <c r="C158" s="66"/>
      <c r="D158" s="66"/>
      <c r="E158" s="66"/>
      <c r="F158" s="66"/>
      <c r="G158" s="66"/>
      <c r="H158" s="67" t="s">
        <v>256</v>
      </c>
      <c r="I158" s="81">
        <f>SUM(I132:I156)</f>
        <v>49584.000000000007</v>
      </c>
      <c r="J158" s="82"/>
      <c r="K158" s="82" t="s">
        <v>487</v>
      </c>
      <c r="L158" s="81">
        <f>SUM(L132:L156)</f>
        <v>99984</v>
      </c>
    </row>
    <row r="159" spans="1:12">
      <c r="A159" s="83" t="s">
        <v>421</v>
      </c>
      <c r="B159" s="60"/>
      <c r="C159" s="61"/>
      <c r="D159" s="62"/>
      <c r="E159" s="62"/>
      <c r="F159" s="61"/>
      <c r="G159" s="61"/>
      <c r="H159" s="61"/>
      <c r="I159" s="63"/>
      <c r="J159" s="64"/>
      <c r="K159" s="64"/>
      <c r="L159" s="63"/>
    </row>
    <row r="160" spans="1:12">
      <c r="A160" s="83" t="s">
        <v>350</v>
      </c>
      <c r="B160" s="84" t="s">
        <v>351</v>
      </c>
      <c r="C160" s="69" t="s">
        <v>352</v>
      </c>
      <c r="D160" s="85" t="s">
        <v>353</v>
      </c>
      <c r="E160" s="85" t="s">
        <v>354</v>
      </c>
      <c r="F160" s="69" t="s">
        <v>318</v>
      </c>
      <c r="G160" s="61"/>
      <c r="H160" s="61"/>
      <c r="I160" s="63"/>
      <c r="J160" s="64"/>
      <c r="K160" s="64"/>
      <c r="L160" s="63"/>
    </row>
    <row r="161" spans="1:12">
      <c r="A161" s="59" t="s">
        <v>443</v>
      </c>
      <c r="B161" s="68">
        <v>1</v>
      </c>
      <c r="C161" s="61">
        <f>SUM(A161-B161)</f>
        <v>19</v>
      </c>
      <c r="D161" s="62">
        <v>1</v>
      </c>
      <c r="E161" s="61">
        <f>SUM(C161-D161)</f>
        <v>18</v>
      </c>
      <c r="F161" s="61">
        <f>E161*100/C161</f>
        <v>94.736842105263165</v>
      </c>
      <c r="G161" s="61"/>
      <c r="H161" s="61"/>
      <c r="I161" s="63"/>
      <c r="J161" s="64"/>
      <c r="K161" s="64"/>
      <c r="L161" s="63"/>
    </row>
    <row r="162" spans="1:12">
      <c r="A162" s="45"/>
      <c r="B162" s="45"/>
      <c r="C162" s="45"/>
      <c r="D162" s="50">
        <v>43617</v>
      </c>
      <c r="E162" s="45"/>
      <c r="F162" s="45"/>
      <c r="G162" s="45"/>
      <c r="H162" s="45"/>
      <c r="I162" s="45"/>
      <c r="J162" s="45"/>
      <c r="K162" s="45"/>
      <c r="L162" s="45"/>
    </row>
    <row r="163" spans="1:12">
      <c r="A163" s="59" t="s">
        <v>439</v>
      </c>
      <c r="B163" s="60" t="s">
        <v>440</v>
      </c>
      <c r="C163" s="61" t="s">
        <v>13</v>
      </c>
      <c r="D163" s="62">
        <v>5600</v>
      </c>
      <c r="E163" s="62">
        <v>8.3000000000000007</v>
      </c>
      <c r="F163" s="61">
        <v>9</v>
      </c>
      <c r="G163" s="61">
        <v>0</v>
      </c>
      <c r="H163" s="61">
        <v>0</v>
      </c>
      <c r="I163" s="63">
        <f t="shared" ref="I163" si="195">SUM(F163-E163)*D163</f>
        <v>3919.9999999999959</v>
      </c>
      <c r="J163" s="64">
        <v>0</v>
      </c>
      <c r="K163" s="64">
        <v>0</v>
      </c>
      <c r="L163" s="63">
        <f t="shared" ref="L163" si="196">SUM(I163:K163)</f>
        <v>3919.9999999999959</v>
      </c>
    </row>
    <row r="164" spans="1:12">
      <c r="A164" s="59" t="s">
        <v>437</v>
      </c>
      <c r="B164" s="60" t="s">
        <v>438</v>
      </c>
      <c r="C164" s="61" t="s">
        <v>13</v>
      </c>
      <c r="D164" s="62">
        <v>12000</v>
      </c>
      <c r="E164" s="62">
        <v>7.3</v>
      </c>
      <c r="F164" s="61">
        <v>8</v>
      </c>
      <c r="G164" s="61">
        <v>9</v>
      </c>
      <c r="H164" s="61">
        <v>0</v>
      </c>
      <c r="I164" s="63">
        <f t="shared" ref="I164" si="197">SUM(F164-E164)*D164</f>
        <v>8400.0000000000018</v>
      </c>
      <c r="J164" s="64">
        <f>SUM(G164-F164)*D164</f>
        <v>12000</v>
      </c>
      <c r="K164" s="64">
        <v>0</v>
      </c>
      <c r="L164" s="63">
        <f t="shared" ref="L164" si="198">SUM(I164:K164)</f>
        <v>20400</v>
      </c>
    </row>
    <row r="165" spans="1:12">
      <c r="A165" s="59" t="s">
        <v>436</v>
      </c>
      <c r="B165" s="60" t="s">
        <v>435</v>
      </c>
      <c r="C165" s="61" t="s">
        <v>13</v>
      </c>
      <c r="D165" s="62">
        <v>2000</v>
      </c>
      <c r="E165" s="62">
        <v>12</v>
      </c>
      <c r="F165" s="61">
        <v>14</v>
      </c>
      <c r="G165" s="61">
        <v>16</v>
      </c>
      <c r="H165" s="61">
        <v>0</v>
      </c>
      <c r="I165" s="63">
        <f t="shared" ref="I165" si="199">SUM(F165-E165)*D165</f>
        <v>4000</v>
      </c>
      <c r="J165" s="64">
        <f>SUM(G165-F165)*D165</f>
        <v>4000</v>
      </c>
      <c r="K165" s="64">
        <v>0</v>
      </c>
      <c r="L165" s="63">
        <f t="shared" ref="L165" si="200">SUM(I165:K165)</f>
        <v>8000</v>
      </c>
    </row>
    <row r="166" spans="1:12">
      <c r="A166" s="59" t="s">
        <v>434</v>
      </c>
      <c r="B166" s="60" t="s">
        <v>273</v>
      </c>
      <c r="C166" s="61" t="s">
        <v>13</v>
      </c>
      <c r="D166" s="62">
        <v>9000</v>
      </c>
      <c r="E166" s="62">
        <v>2.5</v>
      </c>
      <c r="F166" s="61">
        <v>3</v>
      </c>
      <c r="G166" s="61">
        <v>3.5</v>
      </c>
      <c r="H166" s="61">
        <v>0</v>
      </c>
      <c r="I166" s="63">
        <f t="shared" ref="I166" si="201">SUM(F166-E166)*D166</f>
        <v>4500</v>
      </c>
      <c r="J166" s="64">
        <f>SUM(G166-F166)*D166</f>
        <v>4500</v>
      </c>
      <c r="K166" s="64">
        <v>0</v>
      </c>
      <c r="L166" s="63">
        <f t="shared" ref="L166" si="202">SUM(I166:K166)</f>
        <v>9000</v>
      </c>
    </row>
    <row r="167" spans="1:12">
      <c r="A167" s="59" t="s">
        <v>431</v>
      </c>
      <c r="B167" s="60" t="s">
        <v>432</v>
      </c>
      <c r="C167" s="61" t="s">
        <v>13</v>
      </c>
      <c r="D167" s="62">
        <v>2000</v>
      </c>
      <c r="E167" s="62">
        <v>6</v>
      </c>
      <c r="F167" s="61">
        <v>6.3</v>
      </c>
      <c r="G167" s="61">
        <v>0</v>
      </c>
      <c r="H167" s="61">
        <v>0</v>
      </c>
      <c r="I167" s="63">
        <f t="shared" ref="I167" si="203">SUM(F167-E167)*D167</f>
        <v>599.99999999999966</v>
      </c>
      <c r="J167" s="64">
        <v>0</v>
      </c>
      <c r="K167" s="64">
        <v>0</v>
      </c>
      <c r="L167" s="63">
        <f t="shared" ref="L167" si="204">SUM(I167:K167)</f>
        <v>599.99999999999966</v>
      </c>
    </row>
    <row r="168" spans="1:12">
      <c r="A168" s="59" t="s">
        <v>430</v>
      </c>
      <c r="B168" s="60" t="s">
        <v>433</v>
      </c>
      <c r="C168" s="61" t="s">
        <v>13</v>
      </c>
      <c r="D168" s="62">
        <v>14000</v>
      </c>
      <c r="E168" s="62">
        <v>2.4</v>
      </c>
      <c r="F168" s="61">
        <v>2.8</v>
      </c>
      <c r="G168" s="61">
        <v>0</v>
      </c>
      <c r="H168" s="61">
        <v>0</v>
      </c>
      <c r="I168" s="63">
        <f t="shared" ref="I168" si="205">SUM(F168-E168)*D168</f>
        <v>5599.9999999999991</v>
      </c>
      <c r="J168" s="64">
        <v>0</v>
      </c>
      <c r="K168" s="64">
        <v>0</v>
      </c>
      <c r="L168" s="63">
        <f t="shared" ref="L168" si="206">SUM(I168:K168)</f>
        <v>5599.9999999999991</v>
      </c>
    </row>
    <row r="169" spans="1:12">
      <c r="A169" s="59" t="s">
        <v>427</v>
      </c>
      <c r="B169" s="60" t="s">
        <v>429</v>
      </c>
      <c r="C169" s="61" t="s">
        <v>13</v>
      </c>
      <c r="D169" s="62">
        <v>16000</v>
      </c>
      <c r="E169" s="62">
        <v>1</v>
      </c>
      <c r="F169" s="61">
        <v>1.3</v>
      </c>
      <c r="G169" s="61">
        <v>1.6</v>
      </c>
      <c r="H169" s="61">
        <v>0</v>
      </c>
      <c r="I169" s="63">
        <f t="shared" ref="I169" si="207">SUM(F169-E169)*D169</f>
        <v>4800.0000000000009</v>
      </c>
      <c r="J169" s="64">
        <f>SUM(G169-F169)*D169</f>
        <v>4800.0000000000009</v>
      </c>
      <c r="K169" s="64">
        <v>0</v>
      </c>
      <c r="L169" s="63">
        <f t="shared" ref="L169" si="208">SUM(I169:K169)</f>
        <v>9600.0000000000018</v>
      </c>
    </row>
    <row r="170" spans="1:12">
      <c r="A170" s="59" t="s">
        <v>427</v>
      </c>
      <c r="B170" s="60" t="s">
        <v>428</v>
      </c>
      <c r="C170" s="61" t="s">
        <v>13</v>
      </c>
      <c r="D170" s="62">
        <v>1200</v>
      </c>
      <c r="E170" s="62">
        <v>25</v>
      </c>
      <c r="F170" s="61">
        <v>25</v>
      </c>
      <c r="G170" s="61">
        <v>0</v>
      </c>
      <c r="H170" s="61">
        <v>0</v>
      </c>
      <c r="I170" s="63">
        <f t="shared" ref="I170" si="209">SUM(F170-E170)*D170</f>
        <v>0</v>
      </c>
      <c r="J170" s="64">
        <v>0</v>
      </c>
      <c r="K170" s="64">
        <v>0</v>
      </c>
      <c r="L170" s="63">
        <f t="shared" ref="L170" si="210">SUM(I170:K170)</f>
        <v>0</v>
      </c>
    </row>
    <row r="171" spans="1:12">
      <c r="A171" s="59" t="s">
        <v>425</v>
      </c>
      <c r="B171" s="60" t="s">
        <v>426</v>
      </c>
      <c r="C171" s="61" t="s">
        <v>13</v>
      </c>
      <c r="D171" s="62">
        <v>16000</v>
      </c>
      <c r="E171" s="62">
        <v>3.5</v>
      </c>
      <c r="F171" s="61">
        <v>3.8</v>
      </c>
      <c r="G171" s="61">
        <v>4.2</v>
      </c>
      <c r="H171" s="61">
        <v>0</v>
      </c>
      <c r="I171" s="63">
        <f t="shared" ref="I171" si="211">SUM(F171-E171)*D171</f>
        <v>4799.9999999999973</v>
      </c>
      <c r="J171" s="64">
        <f>SUM(G171-F171)*D171</f>
        <v>6400.0000000000055</v>
      </c>
      <c r="K171" s="64">
        <v>0</v>
      </c>
      <c r="L171" s="63">
        <f t="shared" ref="L171" si="212">SUM(I171:K171)</f>
        <v>11200.000000000004</v>
      </c>
    </row>
    <row r="172" spans="1:12">
      <c r="A172" s="59" t="s">
        <v>424</v>
      </c>
      <c r="B172" s="60" t="s">
        <v>418</v>
      </c>
      <c r="C172" s="61" t="s">
        <v>13</v>
      </c>
      <c r="D172" s="62">
        <v>12000</v>
      </c>
      <c r="E172" s="62">
        <v>4</v>
      </c>
      <c r="F172" s="61">
        <v>4.5</v>
      </c>
      <c r="G172" s="61">
        <v>0</v>
      </c>
      <c r="H172" s="61">
        <v>0</v>
      </c>
      <c r="I172" s="63">
        <f t="shared" ref="I172" si="213">SUM(F172-E172)*D172</f>
        <v>6000</v>
      </c>
      <c r="J172" s="64">
        <v>0</v>
      </c>
      <c r="K172" s="64">
        <v>0</v>
      </c>
      <c r="L172" s="63">
        <f t="shared" ref="L172" si="214">SUM(I172:K172)</f>
        <v>6000</v>
      </c>
    </row>
    <row r="173" spans="1:12">
      <c r="A173" s="59" t="s">
        <v>423</v>
      </c>
      <c r="B173" s="60" t="s">
        <v>416</v>
      </c>
      <c r="C173" s="61" t="s">
        <v>13</v>
      </c>
      <c r="D173" s="62">
        <v>1000</v>
      </c>
      <c r="E173" s="62">
        <v>31</v>
      </c>
      <c r="F173" s="61">
        <v>35</v>
      </c>
      <c r="G173" s="61">
        <v>40</v>
      </c>
      <c r="H173" s="61">
        <v>0</v>
      </c>
      <c r="I173" s="63">
        <f t="shared" ref="I173" si="215">SUM(F173-E173)*D173</f>
        <v>4000</v>
      </c>
      <c r="J173" s="64">
        <f>SUM(G173-F173)*D173</f>
        <v>5000</v>
      </c>
      <c r="K173" s="64">
        <v>0</v>
      </c>
      <c r="L173" s="63">
        <f t="shared" ref="L173" si="216">SUM(I173:K173)</f>
        <v>9000</v>
      </c>
    </row>
    <row r="174" spans="1:12">
      <c r="A174" s="59" t="s">
        <v>417</v>
      </c>
      <c r="B174" s="60" t="s">
        <v>418</v>
      </c>
      <c r="C174" s="61" t="s">
        <v>13</v>
      </c>
      <c r="D174" s="62">
        <v>12000</v>
      </c>
      <c r="E174" s="62">
        <v>5.5</v>
      </c>
      <c r="F174" s="61">
        <v>6</v>
      </c>
      <c r="G174" s="61">
        <v>0</v>
      </c>
      <c r="H174" s="61">
        <v>0</v>
      </c>
      <c r="I174" s="63">
        <f t="shared" ref="I174" si="217">SUM(F174-E174)*D174</f>
        <v>6000</v>
      </c>
      <c r="J174" s="64">
        <v>0</v>
      </c>
      <c r="K174" s="64">
        <v>0</v>
      </c>
      <c r="L174" s="63">
        <f t="shared" ref="L174" si="218">SUM(I174:K174)</f>
        <v>6000</v>
      </c>
    </row>
    <row r="175" spans="1:12">
      <c r="A175" s="59" t="s">
        <v>415</v>
      </c>
      <c r="B175" s="60" t="s">
        <v>416</v>
      </c>
      <c r="C175" s="61" t="s">
        <v>13</v>
      </c>
      <c r="D175" s="62">
        <v>1200</v>
      </c>
      <c r="E175" s="62">
        <v>27</v>
      </c>
      <c r="F175" s="61">
        <v>31</v>
      </c>
      <c r="G175" s="61">
        <v>34.5</v>
      </c>
      <c r="H175" s="61">
        <v>0</v>
      </c>
      <c r="I175" s="63">
        <f t="shared" ref="I175" si="219">SUM(F175-E175)*D175</f>
        <v>4800</v>
      </c>
      <c r="J175" s="64">
        <f>SUM(G175-F175)*D175</f>
        <v>4200</v>
      </c>
      <c r="K175" s="64">
        <v>0</v>
      </c>
      <c r="L175" s="63">
        <f t="shared" ref="L175" si="220">SUM(I175:K175)</f>
        <v>9000</v>
      </c>
    </row>
    <row r="176" spans="1:12">
      <c r="A176" s="59" t="s">
        <v>414</v>
      </c>
      <c r="B176" s="60" t="s">
        <v>383</v>
      </c>
      <c r="C176" s="61" t="s">
        <v>13</v>
      </c>
      <c r="D176" s="62">
        <v>7000</v>
      </c>
      <c r="E176" s="62">
        <v>6</v>
      </c>
      <c r="F176" s="61">
        <v>6.7</v>
      </c>
      <c r="G176" s="61">
        <v>0</v>
      </c>
      <c r="H176" s="61">
        <v>0</v>
      </c>
      <c r="I176" s="63">
        <f t="shared" ref="I176" si="221">SUM(F176-E176)*D176</f>
        <v>4900.0000000000009</v>
      </c>
      <c r="J176" s="64">
        <v>0</v>
      </c>
      <c r="K176" s="64">
        <v>0</v>
      </c>
      <c r="L176" s="63">
        <f t="shared" ref="L176" si="222">SUM(I176:K176)</f>
        <v>4900.0000000000009</v>
      </c>
    </row>
    <row r="177" spans="1:12">
      <c r="A177" s="59" t="s">
        <v>412</v>
      </c>
      <c r="B177" s="60" t="s">
        <v>413</v>
      </c>
      <c r="C177" s="61" t="s">
        <v>13</v>
      </c>
      <c r="D177" s="62">
        <v>3000</v>
      </c>
      <c r="E177" s="62">
        <v>17.2</v>
      </c>
      <c r="F177" s="61">
        <v>19.2</v>
      </c>
      <c r="G177" s="61">
        <v>0</v>
      </c>
      <c r="H177" s="61">
        <v>0</v>
      </c>
      <c r="I177" s="63">
        <f t="shared" ref="I177" si="223">SUM(F177-E177)*D177</f>
        <v>6000</v>
      </c>
      <c r="J177" s="64">
        <v>0</v>
      </c>
      <c r="K177" s="64">
        <v>0</v>
      </c>
      <c r="L177" s="63">
        <f t="shared" ref="L177" si="224">SUM(I177:K177)</f>
        <v>6000</v>
      </c>
    </row>
    <row r="178" spans="1:12">
      <c r="A178" s="59" t="s">
        <v>410</v>
      </c>
      <c r="B178" s="60" t="s">
        <v>411</v>
      </c>
      <c r="C178" s="61" t="s">
        <v>13</v>
      </c>
      <c r="D178" s="62">
        <v>1200</v>
      </c>
      <c r="E178" s="62">
        <v>23.5</v>
      </c>
      <c r="F178" s="61">
        <v>27</v>
      </c>
      <c r="G178" s="61">
        <v>0</v>
      </c>
      <c r="H178" s="61">
        <v>0</v>
      </c>
      <c r="I178" s="63">
        <f t="shared" ref="I178" si="225">SUM(F178-E178)*D178</f>
        <v>4200</v>
      </c>
      <c r="J178" s="64">
        <v>0</v>
      </c>
      <c r="K178" s="64">
        <v>0</v>
      </c>
      <c r="L178" s="63">
        <f t="shared" ref="L178" si="226">SUM(I178:K178)</f>
        <v>4200</v>
      </c>
    </row>
    <row r="179" spans="1:12">
      <c r="A179" s="59" t="s">
        <v>408</v>
      </c>
      <c r="B179" s="60" t="s">
        <v>409</v>
      </c>
      <c r="C179" s="61" t="s">
        <v>13</v>
      </c>
      <c r="D179" s="62">
        <v>7000</v>
      </c>
      <c r="E179" s="62">
        <v>4.8</v>
      </c>
      <c r="F179" s="61">
        <v>5.4</v>
      </c>
      <c r="G179" s="61">
        <v>0</v>
      </c>
      <c r="H179" s="61">
        <v>0</v>
      </c>
      <c r="I179" s="63">
        <f t="shared" ref="I179" si="227">SUM(F179-E179)*D179</f>
        <v>4200.0000000000036</v>
      </c>
      <c r="J179" s="64">
        <v>0</v>
      </c>
      <c r="K179" s="64">
        <v>0</v>
      </c>
      <c r="L179" s="63">
        <f t="shared" ref="L179" si="228">SUM(I179:K179)</f>
        <v>4200.0000000000036</v>
      </c>
    </row>
    <row r="180" spans="1:12">
      <c r="A180" s="59" t="s">
        <v>407</v>
      </c>
      <c r="B180" s="60" t="s">
        <v>406</v>
      </c>
      <c r="C180" s="61" t="s">
        <v>13</v>
      </c>
      <c r="D180" s="62">
        <v>12000</v>
      </c>
      <c r="E180" s="62">
        <v>5.5</v>
      </c>
      <c r="F180" s="61">
        <v>5.9</v>
      </c>
      <c r="G180" s="61">
        <v>6.5</v>
      </c>
      <c r="H180" s="61">
        <v>0</v>
      </c>
      <c r="I180" s="63">
        <f t="shared" ref="I180" si="229">SUM(F180-E180)*D180</f>
        <v>4800.0000000000045</v>
      </c>
      <c r="J180" s="64">
        <f>SUM(G180-F180)*D180</f>
        <v>7199.9999999999955</v>
      </c>
      <c r="K180" s="64">
        <v>0</v>
      </c>
      <c r="L180" s="63">
        <f t="shared" ref="L180:L182" si="230">SUM(I180:K180)</f>
        <v>12000</v>
      </c>
    </row>
    <row r="181" spans="1:12">
      <c r="A181" s="59" t="s">
        <v>404</v>
      </c>
      <c r="B181" s="60" t="s">
        <v>405</v>
      </c>
      <c r="C181" s="61" t="s">
        <v>13</v>
      </c>
      <c r="D181" s="62">
        <v>8000</v>
      </c>
      <c r="E181" s="62">
        <v>5.65</v>
      </c>
      <c r="F181" s="61">
        <v>5.25</v>
      </c>
      <c r="G181" s="61">
        <v>0</v>
      </c>
      <c r="H181" s="61">
        <v>0</v>
      </c>
      <c r="I181" s="63">
        <f t="shared" ref="I181:I182" si="231">SUM(F181-E181)*D181</f>
        <v>-3200.0000000000027</v>
      </c>
      <c r="J181" s="64">
        <v>0</v>
      </c>
      <c r="K181" s="64">
        <v>0</v>
      </c>
      <c r="L181" s="63">
        <f t="shared" si="230"/>
        <v>-3200.0000000000027</v>
      </c>
    </row>
    <row r="182" spans="1:12">
      <c r="A182" s="59" t="s">
        <v>402</v>
      </c>
      <c r="B182" s="60" t="s">
        <v>403</v>
      </c>
      <c r="C182" s="61" t="s">
        <v>13</v>
      </c>
      <c r="D182" s="62">
        <v>1000</v>
      </c>
      <c r="E182" s="62">
        <v>44</v>
      </c>
      <c r="F182" s="61">
        <v>48</v>
      </c>
      <c r="G182" s="61">
        <v>52</v>
      </c>
      <c r="H182" s="61">
        <v>0</v>
      </c>
      <c r="I182" s="63">
        <f t="shared" si="231"/>
        <v>4000</v>
      </c>
      <c r="J182" s="64">
        <f>SUM(G182-F182)*D182</f>
        <v>4000</v>
      </c>
      <c r="K182" s="64">
        <v>0</v>
      </c>
      <c r="L182" s="63">
        <f t="shared" si="230"/>
        <v>8000</v>
      </c>
    </row>
    <row r="183" spans="1:12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spans="1:12">
      <c r="A184" s="66"/>
      <c r="B184" s="66"/>
      <c r="C184" s="66"/>
      <c r="D184" s="66"/>
      <c r="E184" s="66"/>
      <c r="F184" s="66"/>
      <c r="G184" s="66"/>
      <c r="H184" s="67" t="s">
        <v>256</v>
      </c>
      <c r="I184" s="81">
        <f>SUM(I9:I182)</f>
        <v>607580</v>
      </c>
      <c r="J184" s="82"/>
      <c r="K184" s="82"/>
      <c r="L184" s="81">
        <f>SUM(L9:L182)</f>
        <v>1726084</v>
      </c>
    </row>
    <row r="185" spans="1:12">
      <c r="A185" s="83" t="s">
        <v>421</v>
      </c>
      <c r="B185" s="60"/>
      <c r="C185" s="61"/>
      <c r="D185" s="62"/>
      <c r="E185" s="62"/>
      <c r="F185" s="61"/>
      <c r="G185" s="61"/>
      <c r="H185" s="61"/>
      <c r="I185" s="63"/>
      <c r="J185" s="64"/>
      <c r="K185" s="64"/>
      <c r="L185" s="63"/>
    </row>
    <row r="186" spans="1:12">
      <c r="A186" s="83" t="s">
        <v>350</v>
      </c>
      <c r="B186" s="84" t="s">
        <v>351</v>
      </c>
      <c r="C186" s="69" t="s">
        <v>352</v>
      </c>
      <c r="D186" s="85" t="s">
        <v>353</v>
      </c>
      <c r="E186" s="85" t="s">
        <v>354</v>
      </c>
      <c r="F186" s="69" t="s">
        <v>318</v>
      </c>
      <c r="G186" s="61"/>
      <c r="H186" s="61"/>
      <c r="I186" s="63"/>
      <c r="J186" s="64"/>
      <c r="K186" s="64"/>
      <c r="L186" s="63"/>
    </row>
    <row r="187" spans="1:12">
      <c r="A187" s="59" t="s">
        <v>420</v>
      </c>
      <c r="B187" s="68">
        <v>2</v>
      </c>
      <c r="C187" s="61">
        <f>SUM(A187-B187)</f>
        <v>23</v>
      </c>
      <c r="D187" s="62">
        <v>6</v>
      </c>
      <c r="E187" s="61">
        <f>SUM(C187-D187)</f>
        <v>17</v>
      </c>
      <c r="F187" s="61">
        <f>E187*100/C187</f>
        <v>73.913043478260875</v>
      </c>
      <c r="G187" s="61"/>
      <c r="H187" s="61"/>
      <c r="I187" s="63"/>
      <c r="J187" s="64"/>
      <c r="K187" s="64"/>
      <c r="L187" s="63"/>
    </row>
    <row r="188" spans="1:12">
      <c r="A188" s="59"/>
      <c r="B188" s="60"/>
      <c r="C188" s="61"/>
      <c r="D188" s="62"/>
      <c r="E188" s="62"/>
      <c r="F188" s="61"/>
      <c r="G188" s="61"/>
      <c r="H188" s="61"/>
      <c r="I188" s="63"/>
      <c r="J188" s="64"/>
      <c r="K188" s="64"/>
      <c r="L188" s="63"/>
    </row>
    <row r="189" spans="1:12">
      <c r="A189" s="66"/>
      <c r="B189" s="66"/>
      <c r="C189" s="66"/>
      <c r="D189" s="50">
        <v>43586</v>
      </c>
      <c r="E189" s="66"/>
      <c r="F189" s="66"/>
      <c r="G189" s="66"/>
      <c r="H189" s="66"/>
      <c r="I189" s="66"/>
      <c r="J189" s="66"/>
      <c r="K189" s="66"/>
      <c r="L189" s="66"/>
    </row>
    <row r="190" spans="1:12">
      <c r="A190" s="59" t="s">
        <v>399</v>
      </c>
      <c r="B190" s="60" t="s">
        <v>401</v>
      </c>
      <c r="C190" s="61" t="s">
        <v>13</v>
      </c>
      <c r="D190" s="62">
        <v>3600</v>
      </c>
      <c r="E190" s="62">
        <v>15</v>
      </c>
      <c r="F190" s="61">
        <v>16.5</v>
      </c>
      <c r="G190" s="61">
        <v>0</v>
      </c>
      <c r="H190" s="61">
        <v>0</v>
      </c>
      <c r="I190" s="63">
        <f t="shared" ref="I190" si="232">SUM(F190-E190)*D190</f>
        <v>5400</v>
      </c>
      <c r="J190" s="64">
        <v>0</v>
      </c>
      <c r="K190" s="64">
        <v>0</v>
      </c>
      <c r="L190" s="63">
        <f t="shared" ref="L190" si="233">SUM(I190:K190)</f>
        <v>5400</v>
      </c>
    </row>
    <row r="191" spans="1:12">
      <c r="A191" s="59" t="s">
        <v>399</v>
      </c>
      <c r="B191" s="60" t="s">
        <v>400</v>
      </c>
      <c r="C191" s="61" t="s">
        <v>13</v>
      </c>
      <c r="D191" s="62">
        <v>2800</v>
      </c>
      <c r="E191" s="62">
        <v>29.5</v>
      </c>
      <c r="F191" s="61">
        <v>31.5</v>
      </c>
      <c r="G191" s="61">
        <v>33.5</v>
      </c>
      <c r="H191" s="61">
        <v>0</v>
      </c>
      <c r="I191" s="63">
        <f t="shared" ref="I191" si="234">SUM(F191-E191)*D191</f>
        <v>5600</v>
      </c>
      <c r="J191" s="64">
        <f>SUM(G191-F191)*D191</f>
        <v>5600</v>
      </c>
      <c r="K191" s="64">
        <v>0</v>
      </c>
      <c r="L191" s="63">
        <f t="shared" ref="L191" si="235">SUM(I191:K191)</f>
        <v>11200</v>
      </c>
    </row>
    <row r="192" spans="1:12">
      <c r="A192" s="59" t="s">
        <v>397</v>
      </c>
      <c r="B192" s="60" t="s">
        <v>398</v>
      </c>
      <c r="C192" s="61" t="s">
        <v>13</v>
      </c>
      <c r="D192" s="62">
        <v>9000</v>
      </c>
      <c r="E192" s="62">
        <v>8.1999999999999993</v>
      </c>
      <c r="F192" s="61">
        <v>8.6999999999999993</v>
      </c>
      <c r="G192" s="61">
        <v>0</v>
      </c>
      <c r="H192" s="61">
        <v>0</v>
      </c>
      <c r="I192" s="63">
        <f t="shared" ref="I192" si="236">SUM(F192-E192)*D192</f>
        <v>4500</v>
      </c>
      <c r="J192" s="64">
        <v>0</v>
      </c>
      <c r="K192" s="64">
        <v>0</v>
      </c>
      <c r="L192" s="63">
        <f t="shared" ref="L192" si="237">SUM(I192:K192)</f>
        <v>4500</v>
      </c>
    </row>
    <row r="193" spans="1:12">
      <c r="A193" s="59" t="s">
        <v>395</v>
      </c>
      <c r="B193" s="60" t="s">
        <v>396</v>
      </c>
      <c r="C193" s="61" t="s">
        <v>13</v>
      </c>
      <c r="D193" s="62">
        <v>6000</v>
      </c>
      <c r="E193" s="62">
        <v>3</v>
      </c>
      <c r="F193" s="61">
        <v>2.25</v>
      </c>
      <c r="G193" s="61">
        <v>0</v>
      </c>
      <c r="H193" s="61">
        <v>0</v>
      </c>
      <c r="I193" s="63">
        <f t="shared" ref="I193" si="238">SUM(F193-E193)*D193</f>
        <v>-4500</v>
      </c>
      <c r="J193" s="64">
        <v>0</v>
      </c>
      <c r="K193" s="64">
        <v>0</v>
      </c>
      <c r="L193" s="63">
        <f t="shared" ref="L193" si="239">SUM(I193:K193)</f>
        <v>-4500</v>
      </c>
    </row>
    <row r="194" spans="1:12">
      <c r="A194" s="59" t="s">
        <v>393</v>
      </c>
      <c r="B194" s="60" t="s">
        <v>394</v>
      </c>
      <c r="C194" s="61" t="s">
        <v>13</v>
      </c>
      <c r="D194" s="62">
        <v>800</v>
      </c>
      <c r="E194" s="62">
        <v>19</v>
      </c>
      <c r="F194" s="61">
        <v>14</v>
      </c>
      <c r="G194" s="61">
        <v>0</v>
      </c>
      <c r="H194" s="61">
        <v>0</v>
      </c>
      <c r="I194" s="63">
        <f t="shared" ref="I194" si="240">SUM(F194-E194)*D194</f>
        <v>-4000</v>
      </c>
      <c r="J194" s="64">
        <v>0</v>
      </c>
      <c r="K194" s="64">
        <v>0</v>
      </c>
      <c r="L194" s="63">
        <f t="shared" ref="L194" si="241">SUM(I194:K194)</f>
        <v>-4000</v>
      </c>
    </row>
    <row r="195" spans="1:12">
      <c r="A195" s="59" t="s">
        <v>392</v>
      </c>
      <c r="B195" s="60" t="s">
        <v>390</v>
      </c>
      <c r="C195" s="61" t="s">
        <v>13</v>
      </c>
      <c r="D195" s="62">
        <v>1400</v>
      </c>
      <c r="E195" s="62">
        <v>27</v>
      </c>
      <c r="F195" s="61">
        <v>30</v>
      </c>
      <c r="G195" s="61">
        <v>33</v>
      </c>
      <c r="H195" s="61">
        <v>0</v>
      </c>
      <c r="I195" s="63">
        <f t="shared" ref="I195" si="242">SUM(F195-E195)*D195</f>
        <v>4200</v>
      </c>
      <c r="J195" s="64">
        <f>SUM(G195-F195)*D195</f>
        <v>4200</v>
      </c>
      <c r="K195" s="64">
        <v>0</v>
      </c>
      <c r="L195" s="63">
        <f t="shared" ref="L195" si="243">SUM(I195:K195)</f>
        <v>8400</v>
      </c>
    </row>
    <row r="196" spans="1:12">
      <c r="A196" s="59" t="s">
        <v>392</v>
      </c>
      <c r="B196" s="60" t="s">
        <v>391</v>
      </c>
      <c r="C196" s="61" t="s">
        <v>13</v>
      </c>
      <c r="D196" s="62">
        <v>1800</v>
      </c>
      <c r="E196" s="62">
        <v>17</v>
      </c>
      <c r="F196" s="61">
        <v>19</v>
      </c>
      <c r="G196" s="61">
        <v>0</v>
      </c>
      <c r="H196" s="61">
        <v>0</v>
      </c>
      <c r="I196" s="63">
        <f t="shared" ref="I196" si="244">SUM(F196-E196)*D196</f>
        <v>3600</v>
      </c>
      <c r="J196" s="64">
        <v>0</v>
      </c>
      <c r="K196" s="64">
        <v>0</v>
      </c>
      <c r="L196" s="63">
        <f t="shared" ref="L196" si="245">SUM(I196:K196)</f>
        <v>3600</v>
      </c>
    </row>
    <row r="197" spans="1:12">
      <c r="A197" s="59" t="s">
        <v>386</v>
      </c>
      <c r="B197" s="60" t="s">
        <v>389</v>
      </c>
      <c r="C197" s="61" t="s">
        <v>13</v>
      </c>
      <c r="D197" s="62">
        <v>1000</v>
      </c>
      <c r="E197" s="62">
        <v>46</v>
      </c>
      <c r="F197" s="61">
        <v>40</v>
      </c>
      <c r="G197" s="61">
        <v>0</v>
      </c>
      <c r="H197" s="61">
        <v>0</v>
      </c>
      <c r="I197" s="63">
        <f t="shared" ref="I197" si="246">SUM(F197-E197)*D197</f>
        <v>-6000</v>
      </c>
      <c r="J197" s="64">
        <v>0</v>
      </c>
      <c r="K197" s="64">
        <v>0</v>
      </c>
      <c r="L197" s="63">
        <f t="shared" ref="L197" si="247">SUM(I197:K197)</f>
        <v>-6000</v>
      </c>
    </row>
    <row r="198" spans="1:12">
      <c r="A198" s="59" t="s">
        <v>386</v>
      </c>
      <c r="B198" s="60" t="s">
        <v>388</v>
      </c>
      <c r="C198" s="61" t="s">
        <v>13</v>
      </c>
      <c r="D198" s="62">
        <v>750</v>
      </c>
      <c r="E198" s="62">
        <v>42.5</v>
      </c>
      <c r="F198" s="61">
        <v>48</v>
      </c>
      <c r="G198" s="61">
        <v>0</v>
      </c>
      <c r="H198" s="61">
        <v>0</v>
      </c>
      <c r="I198" s="63">
        <f t="shared" ref="I198" si="248">SUM(F198-E198)*D198</f>
        <v>4125</v>
      </c>
      <c r="J198" s="64">
        <v>0</v>
      </c>
      <c r="K198" s="64">
        <v>0</v>
      </c>
      <c r="L198" s="63">
        <f t="shared" ref="L198" si="249">SUM(I198:K198)</f>
        <v>4125</v>
      </c>
    </row>
    <row r="199" spans="1:12">
      <c r="A199" s="59" t="s">
        <v>386</v>
      </c>
      <c r="B199" s="60" t="s">
        <v>387</v>
      </c>
      <c r="C199" s="61" t="s">
        <v>13</v>
      </c>
      <c r="D199" s="62">
        <v>14000</v>
      </c>
      <c r="E199" s="62">
        <v>3.3</v>
      </c>
      <c r="F199" s="61">
        <v>3.6</v>
      </c>
      <c r="G199" s="61">
        <v>3.9</v>
      </c>
      <c r="H199" s="61">
        <v>0</v>
      </c>
      <c r="I199" s="63">
        <f t="shared" ref="I199" si="250">SUM(F199-E199)*D199</f>
        <v>4200.0000000000036</v>
      </c>
      <c r="J199" s="64">
        <f>SUM(G199-F199)*D199</f>
        <v>4199.9999999999973</v>
      </c>
      <c r="K199" s="64">
        <v>0</v>
      </c>
      <c r="L199" s="63">
        <f t="shared" ref="L199" si="251">SUM(I199:K199)</f>
        <v>8400</v>
      </c>
    </row>
    <row r="200" spans="1:12">
      <c r="A200" s="59" t="s">
        <v>384</v>
      </c>
      <c r="B200" s="60" t="s">
        <v>385</v>
      </c>
      <c r="C200" s="61" t="s">
        <v>13</v>
      </c>
      <c r="D200" s="62">
        <v>8000</v>
      </c>
      <c r="E200" s="62">
        <v>5.5</v>
      </c>
      <c r="F200" s="61">
        <v>6</v>
      </c>
      <c r="G200" s="61">
        <v>0</v>
      </c>
      <c r="H200" s="61">
        <v>0</v>
      </c>
      <c r="I200" s="63">
        <f t="shared" ref="I200" si="252">SUM(F200-E200)*D200</f>
        <v>4000</v>
      </c>
      <c r="J200" s="64">
        <v>0</v>
      </c>
      <c r="K200" s="64">
        <v>0</v>
      </c>
      <c r="L200" s="63">
        <f t="shared" ref="L200" si="253">SUM(I200:K200)</f>
        <v>4000</v>
      </c>
    </row>
    <row r="201" spans="1:12">
      <c r="A201" s="59" t="s">
        <v>382</v>
      </c>
      <c r="B201" s="60" t="s">
        <v>250</v>
      </c>
      <c r="C201" s="61" t="s">
        <v>13</v>
      </c>
      <c r="D201" s="62">
        <v>2000</v>
      </c>
      <c r="E201" s="62">
        <v>30</v>
      </c>
      <c r="F201" s="61">
        <v>32</v>
      </c>
      <c r="G201" s="61">
        <v>34</v>
      </c>
      <c r="H201" s="61">
        <v>0</v>
      </c>
      <c r="I201" s="63">
        <f t="shared" ref="I201" si="254">SUM(F201-E201)*D201</f>
        <v>4000</v>
      </c>
      <c r="J201" s="64">
        <f>SUM(G201-F201)*D201</f>
        <v>4000</v>
      </c>
      <c r="K201" s="64">
        <v>0</v>
      </c>
      <c r="L201" s="63">
        <f t="shared" ref="L201" si="255">SUM(I201:K201)</f>
        <v>8000</v>
      </c>
    </row>
    <row r="202" spans="1:12">
      <c r="A202" s="59" t="s">
        <v>382</v>
      </c>
      <c r="B202" s="60" t="s">
        <v>383</v>
      </c>
      <c r="C202" s="61" t="s">
        <v>13</v>
      </c>
      <c r="D202" s="62">
        <v>7000</v>
      </c>
      <c r="E202" s="62">
        <v>6.3</v>
      </c>
      <c r="F202" s="61">
        <v>7</v>
      </c>
      <c r="G202" s="61">
        <v>0</v>
      </c>
      <c r="H202" s="61">
        <v>0</v>
      </c>
      <c r="I202" s="63">
        <f t="shared" ref="I202" si="256">SUM(F202-E202)*D202</f>
        <v>4900.0000000000009</v>
      </c>
      <c r="J202" s="64">
        <v>0</v>
      </c>
      <c r="K202" s="64">
        <v>0</v>
      </c>
      <c r="L202" s="63">
        <f t="shared" ref="L202" si="257">SUM(I202:K202)</f>
        <v>4900.0000000000009</v>
      </c>
    </row>
    <row r="203" spans="1:12">
      <c r="A203" s="59" t="s">
        <v>380</v>
      </c>
      <c r="B203" s="60" t="s">
        <v>381</v>
      </c>
      <c r="C203" s="61" t="s">
        <v>13</v>
      </c>
      <c r="D203" s="62">
        <v>2200</v>
      </c>
      <c r="E203" s="62">
        <v>41</v>
      </c>
      <c r="F203" s="61">
        <v>45</v>
      </c>
      <c r="G203" s="61">
        <v>48</v>
      </c>
      <c r="H203" s="61">
        <v>0</v>
      </c>
      <c r="I203" s="63">
        <f t="shared" ref="I203" si="258">SUM(F203-E203)*D203</f>
        <v>8800</v>
      </c>
      <c r="J203" s="64">
        <f>SUM(G203-F203)*D203</f>
        <v>6600</v>
      </c>
      <c r="K203" s="64">
        <v>0</v>
      </c>
      <c r="L203" s="63">
        <f t="shared" ref="L203" si="259">SUM(I203:K203)</f>
        <v>15400</v>
      </c>
    </row>
    <row r="204" spans="1:12">
      <c r="A204" s="59" t="s">
        <v>378</v>
      </c>
      <c r="B204" s="60" t="s">
        <v>379</v>
      </c>
      <c r="C204" s="61" t="s">
        <v>13</v>
      </c>
      <c r="D204" s="62">
        <v>2200</v>
      </c>
      <c r="E204" s="62">
        <v>22.5</v>
      </c>
      <c r="F204" s="61">
        <v>20</v>
      </c>
      <c r="G204" s="61">
        <v>0</v>
      </c>
      <c r="H204" s="61">
        <v>0</v>
      </c>
      <c r="I204" s="63">
        <f t="shared" ref="I204" si="260">SUM(F204-E204)*D204</f>
        <v>-5500</v>
      </c>
      <c r="J204" s="64">
        <v>0</v>
      </c>
      <c r="K204" s="64">
        <v>0</v>
      </c>
      <c r="L204" s="63">
        <f t="shared" ref="L204" si="261">SUM(I204:K204)</f>
        <v>-5500</v>
      </c>
    </row>
    <row r="205" spans="1:12">
      <c r="A205" s="59" t="s">
        <v>376</v>
      </c>
      <c r="B205" s="60" t="s">
        <v>377</v>
      </c>
      <c r="C205" s="61" t="s">
        <v>13</v>
      </c>
      <c r="D205" s="62">
        <v>800</v>
      </c>
      <c r="E205" s="62">
        <v>44</v>
      </c>
      <c r="F205" s="61">
        <v>37</v>
      </c>
      <c r="G205" s="61">
        <v>0</v>
      </c>
      <c r="H205" s="61">
        <v>0</v>
      </c>
      <c r="I205" s="63">
        <f t="shared" ref="I205:I206" si="262">SUM(F205-E205)*D205</f>
        <v>-5600</v>
      </c>
      <c r="J205" s="64">
        <v>0</v>
      </c>
      <c r="K205" s="64">
        <v>0</v>
      </c>
      <c r="L205" s="63">
        <f t="shared" ref="L205:L206" si="263">SUM(I205:K205)</f>
        <v>-5600</v>
      </c>
    </row>
    <row r="206" spans="1:12">
      <c r="A206" s="59" t="s">
        <v>373</v>
      </c>
      <c r="B206" s="60" t="s">
        <v>375</v>
      </c>
      <c r="C206" s="61" t="s">
        <v>13</v>
      </c>
      <c r="D206" s="62">
        <v>14000</v>
      </c>
      <c r="E206" s="62">
        <v>4</v>
      </c>
      <c r="F206" s="61">
        <v>3.5</v>
      </c>
      <c r="G206" s="61">
        <v>0</v>
      </c>
      <c r="H206" s="61">
        <v>0</v>
      </c>
      <c r="I206" s="63">
        <f t="shared" si="262"/>
        <v>-7000</v>
      </c>
      <c r="J206" s="64">
        <v>0</v>
      </c>
      <c r="K206" s="64">
        <v>0</v>
      </c>
      <c r="L206" s="63">
        <f t="shared" si="263"/>
        <v>-7000</v>
      </c>
    </row>
    <row r="207" spans="1:12">
      <c r="A207" s="59" t="s">
        <v>373</v>
      </c>
      <c r="B207" s="60" t="s">
        <v>374</v>
      </c>
      <c r="C207" s="61" t="s">
        <v>13</v>
      </c>
      <c r="D207" s="62">
        <v>6000</v>
      </c>
      <c r="E207" s="62">
        <v>18.3</v>
      </c>
      <c r="F207" s="61">
        <v>19</v>
      </c>
      <c r="G207" s="61">
        <v>20</v>
      </c>
      <c r="H207" s="61">
        <v>0</v>
      </c>
      <c r="I207" s="63">
        <f t="shared" ref="I207" si="264">SUM(F207-E207)*D207</f>
        <v>4199.9999999999955</v>
      </c>
      <c r="J207" s="64">
        <f>SUM(G207-F207)*D207</f>
        <v>6000</v>
      </c>
      <c r="K207" s="64">
        <v>0</v>
      </c>
      <c r="L207" s="63">
        <f t="shared" ref="L207" si="265">SUM(I207:K207)</f>
        <v>10199.999999999996</v>
      </c>
    </row>
    <row r="208" spans="1:12">
      <c r="A208" s="59" t="s">
        <v>371</v>
      </c>
      <c r="B208" s="60" t="s">
        <v>372</v>
      </c>
      <c r="C208" s="61" t="s">
        <v>13</v>
      </c>
      <c r="D208" s="62">
        <v>2000</v>
      </c>
      <c r="E208" s="62">
        <v>29.5</v>
      </c>
      <c r="F208" s="61">
        <v>31.5</v>
      </c>
      <c r="G208" s="61">
        <v>33.5</v>
      </c>
      <c r="H208" s="61">
        <v>0</v>
      </c>
      <c r="I208" s="63">
        <f t="shared" ref="I208" si="266">SUM(F208-E208)*D208</f>
        <v>4000</v>
      </c>
      <c r="J208" s="64">
        <f>SUM(G208-F208)*D208</f>
        <v>4000</v>
      </c>
      <c r="K208" s="64">
        <v>0</v>
      </c>
      <c r="L208" s="63">
        <f t="shared" ref="L208" si="267">SUM(I208:K208)</f>
        <v>8000</v>
      </c>
    </row>
    <row r="209" spans="1:12">
      <c r="A209" s="59" t="s">
        <v>370</v>
      </c>
      <c r="B209" s="60" t="s">
        <v>369</v>
      </c>
      <c r="C209" s="61" t="s">
        <v>13</v>
      </c>
      <c r="D209" s="62">
        <v>5200</v>
      </c>
      <c r="E209" s="62">
        <v>6.75</v>
      </c>
      <c r="F209" s="61">
        <v>7.5</v>
      </c>
      <c r="G209" s="61">
        <v>0</v>
      </c>
      <c r="H209" s="61">
        <v>0</v>
      </c>
      <c r="I209" s="63">
        <f t="shared" ref="I209" si="268">SUM(F209-E209)*D209</f>
        <v>3900</v>
      </c>
      <c r="J209" s="64">
        <v>0</v>
      </c>
      <c r="K209" s="64">
        <v>0</v>
      </c>
      <c r="L209" s="63">
        <f t="shared" ref="L209" si="269">SUM(I209:K209)</f>
        <v>3900</v>
      </c>
    </row>
    <row r="210" spans="1:12">
      <c r="A210" s="59" t="s">
        <v>367</v>
      </c>
      <c r="B210" s="60" t="s">
        <v>368</v>
      </c>
      <c r="C210" s="61" t="s">
        <v>13</v>
      </c>
      <c r="D210" s="62">
        <v>8000</v>
      </c>
      <c r="E210" s="62">
        <v>5</v>
      </c>
      <c r="F210" s="61">
        <v>5</v>
      </c>
      <c r="G210" s="61">
        <v>0</v>
      </c>
      <c r="H210" s="61">
        <v>0</v>
      </c>
      <c r="I210" s="63">
        <f t="shared" ref="I210" si="270">SUM(F210-E210)*D210</f>
        <v>0</v>
      </c>
      <c r="J210" s="64">
        <v>0</v>
      </c>
      <c r="K210" s="64">
        <v>0</v>
      </c>
      <c r="L210" s="63">
        <f t="shared" ref="L210" si="271">SUM(I210:K210)</f>
        <v>0</v>
      </c>
    </row>
    <row r="211" spans="1:12">
      <c r="A211" s="59" t="s">
        <v>365</v>
      </c>
      <c r="B211" s="60" t="s">
        <v>366</v>
      </c>
      <c r="C211" s="61" t="s">
        <v>13</v>
      </c>
      <c r="D211" s="62">
        <v>4200</v>
      </c>
      <c r="E211" s="62">
        <v>15.5</v>
      </c>
      <c r="F211" s="61">
        <v>16.5</v>
      </c>
      <c r="G211" s="61">
        <v>17.5</v>
      </c>
      <c r="H211" s="61">
        <v>0</v>
      </c>
      <c r="I211" s="63">
        <f t="shared" ref="I211" si="272">SUM(F211-E211)*D211</f>
        <v>4200</v>
      </c>
      <c r="J211" s="64">
        <f>SUM(G211-F211)*D211</f>
        <v>4200</v>
      </c>
      <c r="K211" s="64">
        <v>0</v>
      </c>
      <c r="L211" s="63">
        <f t="shared" ref="L211" si="273">SUM(I211:K211)</f>
        <v>8400</v>
      </c>
    </row>
    <row r="212" spans="1:12">
      <c r="A212" s="59" t="s">
        <v>363</v>
      </c>
      <c r="B212" s="60" t="s">
        <v>362</v>
      </c>
      <c r="C212" s="61" t="s">
        <v>13</v>
      </c>
      <c r="D212" s="62">
        <v>14000</v>
      </c>
      <c r="E212" s="62">
        <v>4.5</v>
      </c>
      <c r="F212" s="61">
        <v>4.8</v>
      </c>
      <c r="G212" s="61">
        <v>5.25</v>
      </c>
      <c r="H212" s="61">
        <v>0</v>
      </c>
      <c r="I212" s="63">
        <f t="shared" ref="I212" si="274">SUM(F212-E212)*D212</f>
        <v>4199.9999999999973</v>
      </c>
      <c r="J212" s="64">
        <f>SUM(G212-F212)*D212</f>
        <v>6300.0000000000027</v>
      </c>
      <c r="K212" s="64">
        <v>0</v>
      </c>
      <c r="L212" s="63">
        <f t="shared" ref="L212" si="275">SUM(I212:K212)</f>
        <v>10500</v>
      </c>
    </row>
    <row r="213" spans="1:12">
      <c r="A213" s="59" t="s">
        <v>359</v>
      </c>
      <c r="B213" s="60" t="s">
        <v>360</v>
      </c>
      <c r="C213" s="61" t="s">
        <v>13</v>
      </c>
      <c r="D213" s="62">
        <v>800</v>
      </c>
      <c r="E213" s="62">
        <v>39</v>
      </c>
      <c r="F213" s="61">
        <v>42</v>
      </c>
      <c r="G213" s="61">
        <v>45</v>
      </c>
      <c r="H213" s="61">
        <v>0</v>
      </c>
      <c r="I213" s="63">
        <f t="shared" ref="I213" si="276">SUM(F213-E213)*D213</f>
        <v>2400</v>
      </c>
      <c r="J213" s="64">
        <f>SUM(G213-F213)*D213</f>
        <v>2400</v>
      </c>
      <c r="K213" s="64">
        <v>0</v>
      </c>
      <c r="L213" s="63">
        <f t="shared" ref="L213" si="277">SUM(I213:K213)</f>
        <v>4800</v>
      </c>
    </row>
    <row r="214" spans="1:12">
      <c r="A214" s="59" t="s">
        <v>359</v>
      </c>
      <c r="B214" s="60" t="s">
        <v>361</v>
      </c>
      <c r="C214" s="61" t="s">
        <v>13</v>
      </c>
      <c r="D214" s="62">
        <v>3000</v>
      </c>
      <c r="E214" s="62">
        <v>14.5</v>
      </c>
      <c r="F214" s="61">
        <v>14.5</v>
      </c>
      <c r="G214" s="61">
        <v>0</v>
      </c>
      <c r="H214" s="61">
        <v>0</v>
      </c>
      <c r="I214" s="63">
        <f t="shared" ref="I214" si="278">SUM(F214-E214)*D214</f>
        <v>0</v>
      </c>
      <c r="J214" s="64">
        <v>0</v>
      </c>
      <c r="K214" s="64">
        <v>0</v>
      </c>
      <c r="L214" s="63">
        <f t="shared" ref="L214" si="279">SUM(I214:K214)</f>
        <v>0</v>
      </c>
    </row>
    <row r="215" spans="1:12">
      <c r="A215" s="66"/>
      <c r="B215" s="66"/>
      <c r="C215" s="66"/>
      <c r="D215" s="66"/>
      <c r="E215" s="66"/>
      <c r="F215" s="66"/>
      <c r="G215" s="66"/>
      <c r="H215" s="67" t="s">
        <v>256</v>
      </c>
      <c r="I215" s="81">
        <f>SUM(I9:I214)</f>
        <v>1258785</v>
      </c>
      <c r="J215" s="82"/>
      <c r="K215" s="82"/>
      <c r="L215" s="81">
        <f>SUM(L9:L214)</f>
        <v>3543293</v>
      </c>
    </row>
    <row r="216" spans="1:12">
      <c r="A216" s="83" t="s">
        <v>419</v>
      </c>
      <c r="B216" s="60"/>
      <c r="C216" s="61"/>
      <c r="D216" s="62"/>
      <c r="E216" s="62"/>
      <c r="F216" s="61"/>
      <c r="G216" s="61"/>
      <c r="H216" s="61"/>
      <c r="I216" s="63"/>
      <c r="J216" s="64"/>
      <c r="K216" s="64"/>
      <c r="L216" s="63"/>
    </row>
    <row r="217" spans="1:12">
      <c r="A217" s="83" t="s">
        <v>350</v>
      </c>
      <c r="B217" s="84" t="s">
        <v>351</v>
      </c>
      <c r="C217" s="69" t="s">
        <v>352</v>
      </c>
      <c r="D217" s="85" t="s">
        <v>353</v>
      </c>
      <c r="E217" s="85" t="s">
        <v>354</v>
      </c>
      <c r="F217" s="69" t="s">
        <v>318</v>
      </c>
      <c r="G217" s="61"/>
      <c r="H217" s="61"/>
      <c r="I217" s="63"/>
      <c r="J217" s="64"/>
      <c r="K217" s="64"/>
      <c r="L217" s="63"/>
    </row>
    <row r="218" spans="1:12">
      <c r="A218" s="59" t="s">
        <v>358</v>
      </c>
      <c r="B218" s="68">
        <v>3</v>
      </c>
      <c r="C218" s="61">
        <f>SUM(A218-B218)</f>
        <v>23</v>
      </c>
      <c r="D218" s="62">
        <v>2</v>
      </c>
      <c r="E218" s="61">
        <f>SUM(C218-D218)</f>
        <v>21</v>
      </c>
      <c r="F218" s="61">
        <f>E218*100/C218</f>
        <v>91.304347826086953</v>
      </c>
      <c r="G218" s="61"/>
      <c r="H218" s="61"/>
      <c r="I218" s="63"/>
      <c r="J218" s="64"/>
      <c r="K218" s="64"/>
      <c r="L218" s="63"/>
    </row>
    <row r="219" spans="1:12">
      <c r="A219" s="59"/>
      <c r="B219" s="60"/>
      <c r="C219" s="61"/>
      <c r="D219" s="62"/>
      <c r="E219" s="62"/>
      <c r="F219" s="61"/>
      <c r="G219" s="61"/>
      <c r="H219" s="61"/>
      <c r="I219" s="63"/>
      <c r="J219" s="64"/>
      <c r="K219" s="64"/>
      <c r="L219" s="63"/>
    </row>
    <row r="220" spans="1:12">
      <c r="A220" s="66"/>
      <c r="B220" s="66"/>
      <c r="C220" s="66"/>
      <c r="D220" s="50">
        <v>43556</v>
      </c>
      <c r="E220" s="66"/>
      <c r="F220" s="66"/>
      <c r="G220" s="66"/>
      <c r="H220" s="66"/>
      <c r="I220" s="66"/>
      <c r="J220" s="66"/>
      <c r="K220" s="66"/>
      <c r="L220" s="66"/>
    </row>
    <row r="221" spans="1:12">
      <c r="A221" s="59" t="s">
        <v>357</v>
      </c>
      <c r="B221" s="60" t="s">
        <v>356</v>
      </c>
      <c r="C221" s="61" t="s">
        <v>13</v>
      </c>
      <c r="D221" s="62">
        <v>2122</v>
      </c>
      <c r="E221" s="62">
        <v>17.5</v>
      </c>
      <c r="F221" s="61">
        <v>18.5</v>
      </c>
      <c r="G221" s="61">
        <v>0</v>
      </c>
      <c r="H221" s="61">
        <v>0</v>
      </c>
      <c r="I221" s="63">
        <f t="shared" ref="I221" si="280">SUM(F221-E221)*D221</f>
        <v>2122</v>
      </c>
      <c r="J221" s="64">
        <v>0</v>
      </c>
      <c r="K221" s="64">
        <v>0</v>
      </c>
      <c r="L221" s="63">
        <f t="shared" ref="L221" si="281">SUM(I221:K221)</f>
        <v>2122</v>
      </c>
    </row>
    <row r="222" spans="1:12">
      <c r="A222" s="59" t="s">
        <v>357</v>
      </c>
      <c r="B222" s="60" t="s">
        <v>355</v>
      </c>
      <c r="C222" s="61" t="s">
        <v>13</v>
      </c>
      <c r="D222" s="62">
        <v>1200</v>
      </c>
      <c r="E222" s="62">
        <v>56</v>
      </c>
      <c r="F222" s="61">
        <v>58.25</v>
      </c>
      <c r="G222" s="61">
        <v>0</v>
      </c>
      <c r="H222" s="61">
        <v>0</v>
      </c>
      <c r="I222" s="63">
        <f t="shared" ref="I222" si="282">SUM(F222-E222)*D222</f>
        <v>2700</v>
      </c>
      <c r="J222" s="64">
        <v>0</v>
      </c>
      <c r="K222" s="64">
        <v>0</v>
      </c>
      <c r="L222" s="63">
        <f t="shared" ref="L222" si="283">SUM(I222:K222)</f>
        <v>2700</v>
      </c>
    </row>
    <row r="223" spans="1:12">
      <c r="A223" s="59" t="s">
        <v>347</v>
      </c>
      <c r="B223" s="60" t="s">
        <v>349</v>
      </c>
      <c r="C223" s="61" t="s">
        <v>13</v>
      </c>
      <c r="D223" s="62">
        <v>4000</v>
      </c>
      <c r="E223" s="62">
        <v>14.5</v>
      </c>
      <c r="F223" s="61">
        <v>14.5</v>
      </c>
      <c r="G223" s="61">
        <v>0</v>
      </c>
      <c r="H223" s="61">
        <v>0</v>
      </c>
      <c r="I223" s="63">
        <f t="shared" ref="I223" si="284">SUM(F223-E223)*D223</f>
        <v>0</v>
      </c>
      <c r="J223" s="64">
        <v>0</v>
      </c>
      <c r="K223" s="64">
        <v>0</v>
      </c>
      <c r="L223" s="63">
        <f t="shared" ref="L223" si="285">SUM(I223:K223)</f>
        <v>0</v>
      </c>
    </row>
    <row r="224" spans="1:12">
      <c r="A224" s="59" t="s">
        <v>347</v>
      </c>
      <c r="B224" s="60" t="s">
        <v>348</v>
      </c>
      <c r="C224" s="61" t="s">
        <v>13</v>
      </c>
      <c r="D224" s="62">
        <v>24000</v>
      </c>
      <c r="E224" s="62">
        <v>3.2</v>
      </c>
      <c r="F224" s="61">
        <v>3.5</v>
      </c>
      <c r="G224" s="61">
        <v>0</v>
      </c>
      <c r="H224" s="61">
        <v>0</v>
      </c>
      <c r="I224" s="63">
        <f t="shared" ref="I224" si="286">SUM(F224-E224)*D224</f>
        <v>7199.9999999999955</v>
      </c>
      <c r="J224" s="64">
        <v>0</v>
      </c>
      <c r="K224" s="64">
        <v>0</v>
      </c>
      <c r="L224" s="63">
        <f t="shared" ref="L224" si="287">SUM(I224:K224)</f>
        <v>7199.9999999999955</v>
      </c>
    </row>
    <row r="225" spans="1:12">
      <c r="A225" s="59" t="s">
        <v>346</v>
      </c>
      <c r="B225" s="60" t="s">
        <v>254</v>
      </c>
      <c r="C225" s="61" t="s">
        <v>13</v>
      </c>
      <c r="D225" s="62">
        <v>2000</v>
      </c>
      <c r="E225" s="62">
        <v>24.5</v>
      </c>
      <c r="F225" s="61">
        <v>21.5</v>
      </c>
      <c r="G225" s="61">
        <v>0</v>
      </c>
      <c r="H225" s="61">
        <v>0</v>
      </c>
      <c r="I225" s="63">
        <f t="shared" ref="I225:I226" si="288">SUM(F225-E225)*D225</f>
        <v>-6000</v>
      </c>
      <c r="J225" s="64">
        <v>0</v>
      </c>
      <c r="K225" s="64">
        <v>0</v>
      </c>
      <c r="L225" s="63">
        <f t="shared" ref="L225:L226" si="289">SUM(I225:K225)</f>
        <v>-6000</v>
      </c>
    </row>
    <row r="226" spans="1:12">
      <c r="A226" s="59" t="s">
        <v>344</v>
      </c>
      <c r="B226" s="60" t="s">
        <v>345</v>
      </c>
      <c r="C226" s="61" t="s">
        <v>13</v>
      </c>
      <c r="D226" s="62">
        <v>2000</v>
      </c>
      <c r="E226" s="62">
        <v>14</v>
      </c>
      <c r="F226" s="61">
        <v>16</v>
      </c>
      <c r="G226" s="61">
        <v>18</v>
      </c>
      <c r="H226" s="61">
        <v>0</v>
      </c>
      <c r="I226" s="63">
        <f t="shared" si="288"/>
        <v>4000</v>
      </c>
      <c r="J226" s="64">
        <f>SUM(G226-F226)*D226</f>
        <v>4000</v>
      </c>
      <c r="K226" s="64">
        <v>0</v>
      </c>
      <c r="L226" s="63">
        <f t="shared" si="289"/>
        <v>8000</v>
      </c>
    </row>
    <row r="227" spans="1:12">
      <c r="A227" s="59" t="s">
        <v>342</v>
      </c>
      <c r="B227" s="60" t="s">
        <v>343</v>
      </c>
      <c r="C227" s="61" t="s">
        <v>13</v>
      </c>
      <c r="D227" s="62">
        <v>4400</v>
      </c>
      <c r="E227" s="62">
        <v>10</v>
      </c>
      <c r="F227" s="61">
        <v>11</v>
      </c>
      <c r="G227" s="61">
        <v>12</v>
      </c>
      <c r="H227" s="61">
        <v>0</v>
      </c>
      <c r="I227" s="63">
        <f t="shared" ref="I227" si="290">SUM(F227-E227)*D227</f>
        <v>4400</v>
      </c>
      <c r="J227" s="64">
        <f>SUM(G227-F227)*D227</f>
        <v>4400</v>
      </c>
      <c r="K227" s="64">
        <v>0</v>
      </c>
      <c r="L227" s="63">
        <f t="shared" ref="L227" si="291">SUM(I227:K227)</f>
        <v>8800</v>
      </c>
    </row>
    <row r="228" spans="1:12">
      <c r="A228" s="59" t="s">
        <v>340</v>
      </c>
      <c r="B228" s="60" t="s">
        <v>341</v>
      </c>
      <c r="C228" s="61" t="s">
        <v>13</v>
      </c>
      <c r="D228" s="62">
        <v>8000</v>
      </c>
      <c r="E228" s="62">
        <v>3.3</v>
      </c>
      <c r="F228" s="61">
        <v>3.8</v>
      </c>
      <c r="G228" s="61">
        <v>0</v>
      </c>
      <c r="H228" s="61">
        <v>0</v>
      </c>
      <c r="I228" s="63">
        <f t="shared" ref="I228" si="292">SUM(F228-E228)*D228</f>
        <v>4000</v>
      </c>
      <c r="J228" s="64">
        <v>0</v>
      </c>
      <c r="K228" s="64">
        <v>0</v>
      </c>
      <c r="L228" s="63">
        <f t="shared" ref="L228" si="293">SUM(I228:K228)</f>
        <v>4000</v>
      </c>
    </row>
    <row r="229" spans="1:12">
      <c r="A229" s="59" t="s">
        <v>339</v>
      </c>
      <c r="B229" s="60" t="s">
        <v>338</v>
      </c>
      <c r="C229" s="61" t="s">
        <v>13</v>
      </c>
      <c r="D229" s="62">
        <v>2200</v>
      </c>
      <c r="E229" s="62">
        <v>15.5</v>
      </c>
      <c r="F229" s="61">
        <v>17.5</v>
      </c>
      <c r="G229" s="61">
        <v>0</v>
      </c>
      <c r="H229" s="61">
        <v>0</v>
      </c>
      <c r="I229" s="63">
        <f t="shared" ref="I229" si="294">SUM(F229-E229)*D229</f>
        <v>4400</v>
      </c>
      <c r="J229" s="64">
        <v>0</v>
      </c>
      <c r="K229" s="64">
        <v>0</v>
      </c>
      <c r="L229" s="63">
        <f t="shared" ref="L229" si="295">SUM(I229:K229)</f>
        <v>4400</v>
      </c>
    </row>
    <row r="230" spans="1:12">
      <c r="A230" s="59" t="s">
        <v>335</v>
      </c>
      <c r="B230" s="60" t="s">
        <v>337</v>
      </c>
      <c r="C230" s="61" t="s">
        <v>13</v>
      </c>
      <c r="D230" s="62">
        <v>600</v>
      </c>
      <c r="E230" s="62">
        <v>37</v>
      </c>
      <c r="F230" s="61">
        <v>45</v>
      </c>
      <c r="G230" s="61">
        <v>55</v>
      </c>
      <c r="H230" s="61">
        <v>0</v>
      </c>
      <c r="I230" s="63">
        <f t="shared" ref="I230" si="296">SUM(F230-E230)*D230</f>
        <v>4800</v>
      </c>
      <c r="J230" s="64">
        <f>SUM(G230-F230)*D230</f>
        <v>6000</v>
      </c>
      <c r="K230" s="64">
        <v>0</v>
      </c>
      <c r="L230" s="63">
        <f t="shared" ref="L230" si="297">SUM(I230:K230)</f>
        <v>10800</v>
      </c>
    </row>
    <row r="231" spans="1:12">
      <c r="A231" s="59" t="s">
        <v>335</v>
      </c>
      <c r="B231" s="60" t="s">
        <v>336</v>
      </c>
      <c r="C231" s="61" t="s">
        <v>13</v>
      </c>
      <c r="D231" s="62">
        <v>1200</v>
      </c>
      <c r="E231" s="62">
        <v>27</v>
      </c>
      <c r="F231" s="61">
        <v>31</v>
      </c>
      <c r="G231" s="61">
        <v>0</v>
      </c>
      <c r="H231" s="61">
        <v>0</v>
      </c>
      <c r="I231" s="63">
        <f t="shared" ref="I231" si="298">SUM(F231-E231)*D231</f>
        <v>4800</v>
      </c>
      <c r="J231" s="64">
        <v>0</v>
      </c>
      <c r="K231" s="64">
        <v>0</v>
      </c>
      <c r="L231" s="63">
        <f t="shared" ref="L231" si="299">SUM(I231:K231)</f>
        <v>4800</v>
      </c>
    </row>
    <row r="232" spans="1:12">
      <c r="A232" s="59" t="s">
        <v>334</v>
      </c>
      <c r="B232" s="60" t="s">
        <v>333</v>
      </c>
      <c r="C232" s="61" t="s">
        <v>13</v>
      </c>
      <c r="D232" s="62">
        <v>1200</v>
      </c>
      <c r="E232" s="62">
        <v>38.5</v>
      </c>
      <c r="F232" s="61">
        <v>41.5</v>
      </c>
      <c r="G232" s="61">
        <v>45</v>
      </c>
      <c r="H232" s="61">
        <v>0</v>
      </c>
      <c r="I232" s="63">
        <f t="shared" ref="I232" si="300">SUM(F232-E232)*D232</f>
        <v>3600</v>
      </c>
      <c r="J232" s="64">
        <f>SUM(G232-F232)*D232</f>
        <v>4200</v>
      </c>
      <c r="K232" s="64">
        <v>0</v>
      </c>
      <c r="L232" s="63">
        <f t="shared" ref="L232" si="301">SUM(I232:K232)</f>
        <v>7800</v>
      </c>
    </row>
    <row r="233" spans="1:12">
      <c r="A233" s="59" t="s">
        <v>329</v>
      </c>
      <c r="B233" s="60" t="s">
        <v>331</v>
      </c>
      <c r="C233" s="61" t="s">
        <v>13</v>
      </c>
      <c r="D233" s="62">
        <v>18000</v>
      </c>
      <c r="E233" s="62">
        <v>1.85</v>
      </c>
      <c r="F233" s="61">
        <v>2</v>
      </c>
      <c r="G233" s="61">
        <v>0</v>
      </c>
      <c r="H233" s="61">
        <v>0</v>
      </c>
      <c r="I233" s="63">
        <f t="shared" ref="I233:I235" si="302">SUM(F233-E233)*D233</f>
        <v>2699.9999999999982</v>
      </c>
      <c r="J233" s="64">
        <v>0</v>
      </c>
      <c r="K233" s="64">
        <v>0</v>
      </c>
      <c r="L233" s="63">
        <f t="shared" ref="L233:L235" si="303">SUM(I233:K233)</f>
        <v>2699.9999999999982</v>
      </c>
    </row>
    <row r="234" spans="1:12">
      <c r="A234" s="59" t="s">
        <v>329</v>
      </c>
      <c r="B234" s="60" t="s">
        <v>330</v>
      </c>
      <c r="C234" s="61" t="s">
        <v>13</v>
      </c>
      <c r="D234" s="62">
        <v>12000</v>
      </c>
      <c r="E234" s="62">
        <v>4.2</v>
      </c>
      <c r="F234" s="61">
        <v>4.2</v>
      </c>
      <c r="G234" s="61">
        <v>0</v>
      </c>
      <c r="H234" s="61">
        <v>0</v>
      </c>
      <c r="I234" s="63">
        <f t="shared" ref="I234" si="304">SUM(F234-E234)*D234</f>
        <v>0</v>
      </c>
      <c r="J234" s="64">
        <v>0</v>
      </c>
      <c r="K234" s="64">
        <v>0</v>
      </c>
      <c r="L234" s="63">
        <f t="shared" ref="L234" si="305">SUM(I234:K234)</f>
        <v>0</v>
      </c>
    </row>
    <row r="235" spans="1:12">
      <c r="A235" s="59" t="s">
        <v>327</v>
      </c>
      <c r="B235" s="60" t="s">
        <v>328</v>
      </c>
      <c r="C235" s="61" t="s">
        <v>13</v>
      </c>
      <c r="D235" s="62">
        <v>8000</v>
      </c>
      <c r="E235" s="62">
        <v>2.5</v>
      </c>
      <c r="F235" s="61">
        <v>2.85</v>
      </c>
      <c r="G235" s="61">
        <v>0</v>
      </c>
      <c r="H235" s="61">
        <v>0</v>
      </c>
      <c r="I235" s="63">
        <f t="shared" si="302"/>
        <v>2800.0000000000009</v>
      </c>
      <c r="J235" s="64">
        <v>0</v>
      </c>
      <c r="K235" s="64">
        <v>0</v>
      </c>
      <c r="L235" s="63">
        <f t="shared" si="303"/>
        <v>2800.0000000000009</v>
      </c>
    </row>
    <row r="236" spans="1:12">
      <c r="A236" s="59" t="s">
        <v>324</v>
      </c>
      <c r="B236" s="60" t="s">
        <v>325</v>
      </c>
      <c r="C236" s="61" t="s">
        <v>13</v>
      </c>
      <c r="D236" s="62">
        <v>1600</v>
      </c>
      <c r="E236" s="62">
        <v>32</v>
      </c>
      <c r="F236" s="61">
        <v>35</v>
      </c>
      <c r="G236" s="61">
        <v>38</v>
      </c>
      <c r="H236" s="61">
        <v>0</v>
      </c>
      <c r="I236" s="63">
        <f t="shared" ref="I236" si="306">SUM(F236-E236)*D236</f>
        <v>4800</v>
      </c>
      <c r="J236" s="64">
        <f>SUM(G236-F236)*D236</f>
        <v>4800</v>
      </c>
      <c r="K236" s="64">
        <v>0</v>
      </c>
      <c r="L236" s="63">
        <f t="shared" ref="L236" si="307">SUM(I236:K236)</f>
        <v>9600</v>
      </c>
    </row>
    <row r="237" spans="1:12">
      <c r="A237" s="59" t="s">
        <v>324</v>
      </c>
      <c r="B237" s="60" t="s">
        <v>326</v>
      </c>
      <c r="C237" s="61" t="s">
        <v>13</v>
      </c>
      <c r="D237" s="62">
        <v>26400</v>
      </c>
      <c r="E237" s="62">
        <v>1.2</v>
      </c>
      <c r="F237" s="61">
        <v>1.4</v>
      </c>
      <c r="G237" s="61">
        <v>0</v>
      </c>
      <c r="H237" s="61">
        <v>0</v>
      </c>
      <c r="I237" s="63">
        <f t="shared" ref="I237" si="308">SUM(F237-E237)*D237</f>
        <v>5279.9999999999991</v>
      </c>
      <c r="J237" s="64">
        <v>0</v>
      </c>
      <c r="K237" s="64">
        <v>0</v>
      </c>
      <c r="L237" s="63">
        <f t="shared" ref="L237" si="309">SUM(I237:K237)</f>
        <v>5279.9999999999991</v>
      </c>
    </row>
    <row r="238" spans="1:12">
      <c r="A238" s="59" t="s">
        <v>321</v>
      </c>
      <c r="B238" s="60" t="s">
        <v>323</v>
      </c>
      <c r="C238" s="61" t="s">
        <v>13</v>
      </c>
      <c r="D238" s="62">
        <v>3500</v>
      </c>
      <c r="E238" s="62">
        <v>12</v>
      </c>
      <c r="F238" s="61">
        <v>13</v>
      </c>
      <c r="G238" s="61">
        <v>0</v>
      </c>
      <c r="H238" s="61">
        <v>0</v>
      </c>
      <c r="I238" s="63">
        <f t="shared" ref="I238" si="310">SUM(F238-E238)*D238</f>
        <v>3500</v>
      </c>
      <c r="J238" s="64">
        <v>0</v>
      </c>
      <c r="K238" s="64">
        <v>0</v>
      </c>
      <c r="L238" s="63">
        <f t="shared" ref="L238" si="311">SUM(I238:K238)</f>
        <v>3500</v>
      </c>
    </row>
    <row r="239" spans="1:12">
      <c r="A239" s="59" t="s">
        <v>321</v>
      </c>
      <c r="B239" s="60" t="s">
        <v>322</v>
      </c>
      <c r="C239" s="61" t="s">
        <v>13</v>
      </c>
      <c r="D239" s="62">
        <v>5000</v>
      </c>
      <c r="E239" s="62">
        <v>8.5</v>
      </c>
      <c r="F239" s="61">
        <v>8.5</v>
      </c>
      <c r="G239" s="61">
        <v>0</v>
      </c>
      <c r="H239" s="61">
        <v>0</v>
      </c>
      <c r="I239" s="63">
        <f t="shared" ref="I239" si="312">SUM(F239-E239)*D239</f>
        <v>0</v>
      </c>
      <c r="J239" s="64">
        <v>0</v>
      </c>
      <c r="K239" s="64">
        <v>0</v>
      </c>
      <c r="L239" s="63">
        <f t="shared" ref="L239" si="313">SUM(I239:K239)</f>
        <v>0</v>
      </c>
    </row>
    <row r="240" spans="1:12">
      <c r="A240" s="59" t="s">
        <v>320</v>
      </c>
      <c r="B240" s="60" t="s">
        <v>319</v>
      </c>
      <c r="C240" s="61" t="s">
        <v>13</v>
      </c>
      <c r="D240" s="62">
        <v>1500</v>
      </c>
      <c r="E240" s="62">
        <v>40</v>
      </c>
      <c r="F240" s="61">
        <v>35</v>
      </c>
      <c r="G240" s="61">
        <v>0</v>
      </c>
      <c r="H240" s="61">
        <v>0</v>
      </c>
      <c r="I240" s="63">
        <f t="shared" ref="I240" si="314">SUM(F240-E240)*D240</f>
        <v>-7500</v>
      </c>
      <c r="J240" s="64">
        <v>0</v>
      </c>
      <c r="K240" s="64">
        <v>0</v>
      </c>
      <c r="L240" s="63">
        <f t="shared" ref="L240" si="315">SUM(I240:K240)</f>
        <v>-7500</v>
      </c>
    </row>
    <row r="241" spans="1:12">
      <c r="A241" s="59" t="s">
        <v>316</v>
      </c>
      <c r="B241" s="60" t="s">
        <v>317</v>
      </c>
      <c r="C241" s="61" t="s">
        <v>13</v>
      </c>
      <c r="D241" s="62">
        <v>2400</v>
      </c>
      <c r="E241" s="62">
        <v>25</v>
      </c>
      <c r="F241" s="61">
        <v>27</v>
      </c>
      <c r="G241" s="61">
        <v>0</v>
      </c>
      <c r="H241" s="61">
        <v>0</v>
      </c>
      <c r="I241" s="63">
        <f t="shared" ref="I241:I242" si="316">SUM(F241-E241)*D241</f>
        <v>4800</v>
      </c>
      <c r="J241" s="64">
        <v>0</v>
      </c>
      <c r="K241" s="64">
        <v>0</v>
      </c>
      <c r="L241" s="63">
        <f t="shared" ref="L241:L242" si="317">SUM(I241:K241)</f>
        <v>4800</v>
      </c>
    </row>
    <row r="242" spans="1:12">
      <c r="A242" s="59" t="s">
        <v>316</v>
      </c>
      <c r="B242" s="60" t="s">
        <v>315</v>
      </c>
      <c r="C242" s="61" t="s">
        <v>13</v>
      </c>
      <c r="D242" s="62">
        <v>500</v>
      </c>
      <c r="E242" s="62">
        <v>93</v>
      </c>
      <c r="F242" s="61">
        <v>101</v>
      </c>
      <c r="G242" s="61">
        <v>109</v>
      </c>
      <c r="H242" s="61">
        <v>0</v>
      </c>
      <c r="I242" s="63">
        <f t="shared" si="316"/>
        <v>4000</v>
      </c>
      <c r="J242" s="64">
        <f>SUM(G242-F242)*D242</f>
        <v>4000</v>
      </c>
      <c r="K242" s="64">
        <v>0</v>
      </c>
      <c r="L242" s="63">
        <f t="shared" si="317"/>
        <v>8000</v>
      </c>
    </row>
    <row r="243" spans="1:12">
      <c r="A243" s="59" t="s">
        <v>314</v>
      </c>
      <c r="B243" s="60" t="s">
        <v>313</v>
      </c>
      <c r="C243" s="61" t="s">
        <v>13</v>
      </c>
      <c r="D243" s="62">
        <v>1000</v>
      </c>
      <c r="E243" s="62">
        <v>66</v>
      </c>
      <c r="F243" s="61">
        <v>70</v>
      </c>
      <c r="G243" s="61">
        <v>75</v>
      </c>
      <c r="H243" s="61">
        <v>0</v>
      </c>
      <c r="I243" s="63">
        <f t="shared" ref="I243" si="318">SUM(F243-E243)*D243</f>
        <v>4000</v>
      </c>
      <c r="J243" s="64">
        <f>SUM(G243-F243)*D243</f>
        <v>5000</v>
      </c>
      <c r="K243" s="64">
        <v>0</v>
      </c>
      <c r="L243" s="63">
        <f t="shared" ref="L243" si="319">SUM(I243:K243)</f>
        <v>9000</v>
      </c>
    </row>
    <row r="244" spans="1:12">
      <c r="A244" s="59" t="s">
        <v>312</v>
      </c>
      <c r="B244" s="60" t="s">
        <v>311</v>
      </c>
      <c r="C244" s="61" t="s">
        <v>13</v>
      </c>
      <c r="D244" s="62">
        <v>2000</v>
      </c>
      <c r="E244" s="62">
        <v>57</v>
      </c>
      <c r="F244" s="61">
        <v>60.5</v>
      </c>
      <c r="G244" s="61">
        <v>0</v>
      </c>
      <c r="H244" s="61">
        <v>0</v>
      </c>
      <c r="I244" s="63">
        <f t="shared" ref="I244" si="320">SUM(F244-E244)*D244</f>
        <v>7000</v>
      </c>
      <c r="J244" s="64">
        <v>0</v>
      </c>
      <c r="K244" s="64">
        <v>0</v>
      </c>
      <c r="L244" s="63">
        <f t="shared" ref="L244" si="321">SUM(I244:K244)</f>
        <v>7000</v>
      </c>
    </row>
    <row r="245" spans="1:12">
      <c r="A245" s="59" t="s">
        <v>310</v>
      </c>
      <c r="B245" s="60" t="s">
        <v>309</v>
      </c>
      <c r="C245" s="61" t="s">
        <v>13</v>
      </c>
      <c r="D245" s="62">
        <v>2000</v>
      </c>
      <c r="E245" s="62">
        <v>22</v>
      </c>
      <c r="F245" s="61">
        <v>24</v>
      </c>
      <c r="G245" s="61">
        <v>0</v>
      </c>
      <c r="H245" s="61">
        <v>0</v>
      </c>
      <c r="I245" s="63">
        <f t="shared" ref="I245" si="322">SUM(F245-E245)*D245</f>
        <v>4000</v>
      </c>
      <c r="J245" s="64">
        <v>0</v>
      </c>
      <c r="K245" s="64">
        <v>0</v>
      </c>
      <c r="L245" s="63">
        <f t="shared" ref="L245" si="323">SUM(I245:K245)</f>
        <v>4000</v>
      </c>
    </row>
    <row r="246" spans="1:12">
      <c r="A246" s="59" t="s">
        <v>304</v>
      </c>
      <c r="B246" s="60" t="s">
        <v>305</v>
      </c>
      <c r="C246" s="61" t="s">
        <v>13</v>
      </c>
      <c r="D246" s="62">
        <v>1000</v>
      </c>
      <c r="E246" s="62">
        <v>45</v>
      </c>
      <c r="F246" s="61">
        <v>50</v>
      </c>
      <c r="G246" s="61">
        <v>55</v>
      </c>
      <c r="H246" s="61">
        <v>0</v>
      </c>
      <c r="I246" s="63">
        <f t="shared" ref="I246" si="324">SUM(F246-E246)*D246</f>
        <v>5000</v>
      </c>
      <c r="J246" s="64">
        <f>SUM(G246-F246)*D246</f>
        <v>5000</v>
      </c>
      <c r="K246" s="64">
        <v>0</v>
      </c>
      <c r="L246" s="63">
        <f t="shared" ref="L246" si="325">SUM(I246:K246)</f>
        <v>10000</v>
      </c>
    </row>
    <row r="247" spans="1:12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</row>
    <row r="248" spans="1:12">
      <c r="A248" s="66"/>
      <c r="B248" s="66"/>
      <c r="C248" s="66"/>
      <c r="D248" s="66"/>
      <c r="E248" s="66"/>
      <c r="F248" s="66"/>
      <c r="G248" s="66"/>
      <c r="H248" s="67" t="s">
        <v>256</v>
      </c>
      <c r="I248" s="81">
        <f>SUM(I221:I246)</f>
        <v>76402</v>
      </c>
      <c r="J248" s="82"/>
      <c r="K248" s="82"/>
      <c r="L248" s="81">
        <f>SUM(L221:L246)</f>
        <v>113802</v>
      </c>
    </row>
    <row r="249" spans="1:12">
      <c r="A249" s="59"/>
      <c r="B249" s="60"/>
      <c r="C249" s="61"/>
      <c r="D249" s="62"/>
      <c r="E249" s="62"/>
      <c r="F249" s="61"/>
      <c r="G249" s="61"/>
      <c r="H249" s="61"/>
      <c r="I249" s="63"/>
      <c r="J249" s="64"/>
      <c r="K249" s="64"/>
      <c r="L249" s="63"/>
    </row>
    <row r="250" spans="1:12">
      <c r="A250" s="66"/>
      <c r="B250" s="66"/>
      <c r="C250" s="66"/>
      <c r="D250" s="50">
        <v>43525</v>
      </c>
      <c r="E250" s="66"/>
      <c r="F250" s="66"/>
      <c r="G250" s="66"/>
      <c r="H250" s="66"/>
      <c r="I250" s="66"/>
      <c r="J250" s="66"/>
      <c r="K250" s="66"/>
      <c r="L250" s="66"/>
    </row>
    <row r="251" spans="1:12">
      <c r="A251" s="65"/>
      <c r="B251" s="65"/>
      <c r="C251" s="65"/>
      <c r="D251" s="65"/>
      <c r="E251" s="65"/>
      <c r="F251" s="65"/>
      <c r="G251" s="65"/>
      <c r="H251" s="65"/>
      <c r="I251" s="65"/>
      <c r="J251" s="69" t="s">
        <v>318</v>
      </c>
      <c r="K251" s="86"/>
      <c r="L251" s="87">
        <v>0.9</v>
      </c>
    </row>
    <row r="252" spans="1:12">
      <c r="A252" s="59" t="s">
        <v>302</v>
      </c>
      <c r="B252" s="60" t="s">
        <v>303</v>
      </c>
      <c r="C252" s="61" t="s">
        <v>13</v>
      </c>
      <c r="D252" s="62">
        <v>9000</v>
      </c>
      <c r="E252" s="62">
        <v>3.5</v>
      </c>
      <c r="F252" s="61">
        <v>4</v>
      </c>
      <c r="G252" s="61">
        <v>4.5</v>
      </c>
      <c r="H252" s="61">
        <v>0</v>
      </c>
      <c r="I252" s="63">
        <f t="shared" ref="I252" si="326">SUM(F252-E252)*D252</f>
        <v>4500</v>
      </c>
      <c r="J252" s="64">
        <f>SUM(G252-F252)*D252</f>
        <v>4500</v>
      </c>
      <c r="K252" s="64">
        <v>0</v>
      </c>
      <c r="L252" s="63">
        <f t="shared" ref="L252" si="327">SUM(I252:K252)</f>
        <v>9000</v>
      </c>
    </row>
    <row r="253" spans="1:12">
      <c r="A253" s="59" t="s">
        <v>299</v>
      </c>
      <c r="B253" s="60" t="s">
        <v>300</v>
      </c>
      <c r="C253" s="61" t="s">
        <v>13</v>
      </c>
      <c r="D253" s="62">
        <v>14000</v>
      </c>
      <c r="E253" s="62">
        <v>4.8</v>
      </c>
      <c r="F253" s="61">
        <v>5.3</v>
      </c>
      <c r="G253" s="61">
        <v>0</v>
      </c>
      <c r="H253" s="61">
        <v>0</v>
      </c>
      <c r="I253" s="63">
        <f t="shared" ref="I253" si="328">SUM(F253-E253)*D253</f>
        <v>7000</v>
      </c>
      <c r="J253" s="64">
        <v>0</v>
      </c>
      <c r="K253" s="64">
        <v>0</v>
      </c>
      <c r="L253" s="63">
        <f t="shared" ref="L253" si="329">SUM(I253:K253)</f>
        <v>7000</v>
      </c>
    </row>
    <row r="254" spans="1:12">
      <c r="A254" s="59" t="s">
        <v>299</v>
      </c>
      <c r="B254" s="60" t="s">
        <v>301</v>
      </c>
      <c r="C254" s="61" t="s">
        <v>13</v>
      </c>
      <c r="D254" s="62">
        <v>8000</v>
      </c>
      <c r="E254" s="62">
        <v>1.9</v>
      </c>
      <c r="F254" s="61">
        <v>1.9</v>
      </c>
      <c r="G254" s="61">
        <v>0</v>
      </c>
      <c r="H254" s="61">
        <v>0</v>
      </c>
      <c r="I254" s="63">
        <f t="shared" ref="I254" si="330">SUM(F254-E254)*D254</f>
        <v>0</v>
      </c>
      <c r="J254" s="64">
        <v>0</v>
      </c>
      <c r="K254" s="64">
        <v>0</v>
      </c>
      <c r="L254" s="63">
        <f t="shared" ref="L254" si="331">SUM(I254:K254)</f>
        <v>0</v>
      </c>
    </row>
    <row r="255" spans="1:12">
      <c r="A255" s="59" t="s">
        <v>298</v>
      </c>
      <c r="B255" s="60" t="s">
        <v>282</v>
      </c>
      <c r="C255" s="61" t="s">
        <v>13</v>
      </c>
      <c r="D255" s="62">
        <v>24000</v>
      </c>
      <c r="E255" s="62">
        <v>1.25</v>
      </c>
      <c r="F255" s="61">
        <v>1.5</v>
      </c>
      <c r="G255" s="61">
        <v>1.75</v>
      </c>
      <c r="H255" s="61">
        <v>0</v>
      </c>
      <c r="I255" s="63">
        <f t="shared" ref="I255" si="332">SUM(F255-E255)*D255</f>
        <v>6000</v>
      </c>
      <c r="J255" s="64">
        <f>SUM(G255-F255)*D255</f>
        <v>6000</v>
      </c>
      <c r="K255" s="64">
        <v>0</v>
      </c>
      <c r="L255" s="63">
        <f t="shared" ref="L255" si="333">SUM(I255:K255)</f>
        <v>12000</v>
      </c>
    </row>
    <row r="256" spans="1:12">
      <c r="A256" s="59" t="s">
        <v>294</v>
      </c>
      <c r="B256" s="60" t="s">
        <v>295</v>
      </c>
      <c r="C256" s="61" t="s">
        <v>13</v>
      </c>
      <c r="D256" s="62">
        <v>1500</v>
      </c>
      <c r="E256" s="62">
        <v>16</v>
      </c>
      <c r="F256" s="61">
        <v>19</v>
      </c>
      <c r="G256" s="61">
        <v>22</v>
      </c>
      <c r="H256" s="61">
        <v>0</v>
      </c>
      <c r="I256" s="63">
        <f t="shared" ref="I256" si="334">SUM(F256-E256)*D256</f>
        <v>4500</v>
      </c>
      <c r="J256" s="64">
        <f>SUM(G256-F256)*D256</f>
        <v>4500</v>
      </c>
      <c r="K256" s="64">
        <v>0</v>
      </c>
      <c r="L256" s="63">
        <f t="shared" ref="L256" si="335">SUM(I256:K256)</f>
        <v>9000</v>
      </c>
    </row>
    <row r="257" spans="1:12">
      <c r="A257" s="59" t="s">
        <v>294</v>
      </c>
      <c r="B257" s="60" t="s">
        <v>296</v>
      </c>
      <c r="C257" s="61" t="s">
        <v>13</v>
      </c>
      <c r="D257" s="62">
        <v>12000</v>
      </c>
      <c r="E257" s="62">
        <v>3.5</v>
      </c>
      <c r="F257" s="61">
        <v>3.5</v>
      </c>
      <c r="G257" s="61">
        <v>0</v>
      </c>
      <c r="H257" s="61">
        <v>0</v>
      </c>
      <c r="I257" s="63">
        <f t="shared" ref="I257" si="336">SUM(F257-E257)*D257</f>
        <v>0</v>
      </c>
      <c r="J257" s="64">
        <v>0</v>
      </c>
      <c r="K257" s="64">
        <v>0</v>
      </c>
      <c r="L257" s="63">
        <f t="shared" ref="L257" si="337">SUM(I257:K257)</f>
        <v>0</v>
      </c>
    </row>
    <row r="258" spans="1:12">
      <c r="A258" s="59" t="s">
        <v>294</v>
      </c>
      <c r="B258" s="60" t="s">
        <v>297</v>
      </c>
      <c r="C258" s="61" t="s">
        <v>13</v>
      </c>
      <c r="D258" s="62">
        <v>4000</v>
      </c>
      <c r="E258" s="62">
        <v>9</v>
      </c>
      <c r="F258" s="61">
        <v>7.9</v>
      </c>
      <c r="G258" s="61">
        <v>0</v>
      </c>
      <c r="H258" s="61">
        <v>0</v>
      </c>
      <c r="I258" s="63">
        <f t="shared" ref="I258" si="338">SUM(F258-E258)*D258</f>
        <v>-4399.9999999999982</v>
      </c>
      <c r="J258" s="64">
        <v>0</v>
      </c>
      <c r="K258" s="64">
        <v>0</v>
      </c>
      <c r="L258" s="63">
        <f t="shared" ref="L258" si="339">SUM(I258:K258)</f>
        <v>-4399.9999999999982</v>
      </c>
    </row>
    <row r="259" spans="1:12">
      <c r="A259" s="59" t="s">
        <v>293</v>
      </c>
      <c r="B259" s="60" t="s">
        <v>292</v>
      </c>
      <c r="C259" s="61" t="s">
        <v>13</v>
      </c>
      <c r="D259" s="62">
        <v>12000</v>
      </c>
      <c r="E259" s="62">
        <v>3.25</v>
      </c>
      <c r="F259" s="61">
        <v>3.55</v>
      </c>
      <c r="G259" s="61">
        <v>0</v>
      </c>
      <c r="H259" s="61">
        <v>0</v>
      </c>
      <c r="I259" s="63">
        <f t="shared" ref="I259" si="340">SUM(F259-E259)*D259</f>
        <v>3599.9999999999977</v>
      </c>
      <c r="J259" s="64">
        <v>0</v>
      </c>
      <c r="K259" s="64">
        <v>0</v>
      </c>
      <c r="L259" s="63">
        <f t="shared" ref="L259" si="341">SUM(I259:K259)</f>
        <v>3599.9999999999977</v>
      </c>
    </row>
    <row r="260" spans="1:12">
      <c r="A260" s="59" t="s">
        <v>290</v>
      </c>
      <c r="B260" s="60" t="s">
        <v>291</v>
      </c>
      <c r="C260" s="61" t="s">
        <v>13</v>
      </c>
      <c r="D260" s="62">
        <v>18000</v>
      </c>
      <c r="E260" s="62">
        <v>2.2999999999999998</v>
      </c>
      <c r="F260" s="61">
        <v>2</v>
      </c>
      <c r="G260" s="61">
        <v>0</v>
      </c>
      <c r="H260" s="61">
        <v>0</v>
      </c>
      <c r="I260" s="63">
        <f t="shared" ref="I260" si="342">SUM(F260-E260)*D260</f>
        <v>-5399.9999999999964</v>
      </c>
      <c r="J260" s="64">
        <v>0</v>
      </c>
      <c r="K260" s="64">
        <v>0</v>
      </c>
      <c r="L260" s="63">
        <f t="shared" ref="L260" si="343">SUM(I260:K260)</f>
        <v>-5399.9999999999964</v>
      </c>
    </row>
    <row r="261" spans="1:12">
      <c r="A261" s="59" t="s">
        <v>288</v>
      </c>
      <c r="B261" s="60" t="s">
        <v>289</v>
      </c>
      <c r="C261" s="61" t="s">
        <v>13</v>
      </c>
      <c r="D261" s="62">
        <v>1600</v>
      </c>
      <c r="E261" s="62">
        <v>30</v>
      </c>
      <c r="F261" s="61">
        <v>32.5</v>
      </c>
      <c r="G261" s="61">
        <v>0</v>
      </c>
      <c r="H261" s="61">
        <v>0</v>
      </c>
      <c r="I261" s="63">
        <f t="shared" ref="I261" si="344">SUM(F261-E261)*D261</f>
        <v>4000</v>
      </c>
      <c r="J261" s="64">
        <v>0</v>
      </c>
      <c r="K261" s="64">
        <v>0</v>
      </c>
      <c r="L261" s="63">
        <f t="shared" ref="L261" si="345">SUM(I261:K261)</f>
        <v>4000</v>
      </c>
    </row>
    <row r="262" spans="1:12">
      <c r="A262" s="59" t="s">
        <v>285</v>
      </c>
      <c r="B262" s="60" t="s">
        <v>286</v>
      </c>
      <c r="C262" s="61" t="s">
        <v>13</v>
      </c>
      <c r="D262" s="62">
        <v>16000</v>
      </c>
      <c r="E262" s="62">
        <v>5</v>
      </c>
      <c r="F262" s="61">
        <v>5.3</v>
      </c>
      <c r="G262" s="61">
        <v>5.6</v>
      </c>
      <c r="H262" s="61">
        <v>0</v>
      </c>
      <c r="I262" s="63">
        <f t="shared" ref="I262" si="346">SUM(F262-E262)*D262</f>
        <v>4799.9999999999973</v>
      </c>
      <c r="J262" s="64">
        <f>SUM(G262-F262)*D262</f>
        <v>4799.9999999999973</v>
      </c>
      <c r="K262" s="64">
        <v>0</v>
      </c>
      <c r="L262" s="63">
        <f t="shared" ref="L262" si="347">SUM(I262:K262)</f>
        <v>9599.9999999999945</v>
      </c>
    </row>
    <row r="263" spans="1:12">
      <c r="A263" s="59" t="s">
        <v>285</v>
      </c>
      <c r="B263" s="60" t="s">
        <v>287</v>
      </c>
      <c r="C263" s="61" t="s">
        <v>13</v>
      </c>
      <c r="D263" s="62">
        <v>4000</v>
      </c>
      <c r="E263" s="62">
        <v>9.5</v>
      </c>
      <c r="F263" s="61">
        <v>9.5</v>
      </c>
      <c r="G263" s="61">
        <v>0</v>
      </c>
      <c r="H263" s="61">
        <v>0</v>
      </c>
      <c r="I263" s="63">
        <f t="shared" ref="I263" si="348">SUM(F263-E263)*D263</f>
        <v>0</v>
      </c>
      <c r="J263" s="64">
        <v>0</v>
      </c>
      <c r="K263" s="64">
        <v>0</v>
      </c>
      <c r="L263" s="63">
        <f t="shared" ref="L263" si="349">SUM(I263:K263)</f>
        <v>0</v>
      </c>
    </row>
    <row r="264" spans="1:12">
      <c r="A264" s="59" t="s">
        <v>283</v>
      </c>
      <c r="B264" s="60" t="s">
        <v>284</v>
      </c>
      <c r="C264" s="61" t="s">
        <v>13</v>
      </c>
      <c r="D264" s="62">
        <v>800</v>
      </c>
      <c r="E264" s="62">
        <v>25</v>
      </c>
      <c r="F264" s="61">
        <v>30</v>
      </c>
      <c r="G264" s="61">
        <v>35</v>
      </c>
      <c r="H264" s="61">
        <v>40</v>
      </c>
      <c r="I264" s="63">
        <f t="shared" ref="I264" si="350">SUM(F264-E264)*D264</f>
        <v>4000</v>
      </c>
      <c r="J264" s="64">
        <f>SUM(G264-F264)*D264</f>
        <v>4000</v>
      </c>
      <c r="K264" s="64">
        <v>0</v>
      </c>
      <c r="L264" s="63">
        <f t="shared" ref="L264" si="351">SUM(I264:K264)</f>
        <v>8000</v>
      </c>
    </row>
    <row r="265" spans="1:12">
      <c r="A265" s="59" t="s">
        <v>280</v>
      </c>
      <c r="B265" s="60" t="s">
        <v>281</v>
      </c>
      <c r="C265" s="61" t="s">
        <v>13</v>
      </c>
      <c r="D265" s="62">
        <v>14000</v>
      </c>
      <c r="E265" s="62">
        <v>2.6</v>
      </c>
      <c r="F265" s="61">
        <v>3.1</v>
      </c>
      <c r="G265" s="61"/>
      <c r="H265" s="61">
        <v>0</v>
      </c>
      <c r="I265" s="63">
        <f t="shared" ref="I265" si="352">SUM(F265-E265)*D265</f>
        <v>7000</v>
      </c>
      <c r="J265" s="64">
        <v>0</v>
      </c>
      <c r="K265" s="64">
        <v>0</v>
      </c>
      <c r="L265" s="63">
        <f t="shared" ref="L265" si="353">SUM(I265:K265)</f>
        <v>7000</v>
      </c>
    </row>
    <row r="266" spans="1:12">
      <c r="A266" s="59" t="s">
        <v>280</v>
      </c>
      <c r="B266" s="60" t="s">
        <v>282</v>
      </c>
      <c r="C266" s="61" t="s">
        <v>13</v>
      </c>
      <c r="D266" s="62">
        <v>24000</v>
      </c>
      <c r="E266" s="62">
        <v>1.5</v>
      </c>
      <c r="F266" s="61">
        <v>1.7</v>
      </c>
      <c r="G266" s="61">
        <v>1.9</v>
      </c>
      <c r="H266" s="61">
        <v>0</v>
      </c>
      <c r="I266" s="63">
        <f t="shared" ref="I266" si="354">SUM(F266-E266)*D266</f>
        <v>4799.9999999999991</v>
      </c>
      <c r="J266" s="64">
        <f>SUM(G266-F266)*D266</f>
        <v>4799.9999999999991</v>
      </c>
      <c r="K266" s="64">
        <v>0</v>
      </c>
      <c r="L266" s="63">
        <f t="shared" ref="L266" si="355">SUM(I266:K266)</f>
        <v>9599.9999999999982</v>
      </c>
    </row>
    <row r="267" spans="1:12" s="49" customFormat="1">
      <c r="A267" s="59" t="s">
        <v>278</v>
      </c>
      <c r="B267" s="60" t="s">
        <v>279</v>
      </c>
      <c r="C267" s="61" t="s">
        <v>13</v>
      </c>
      <c r="D267" s="62">
        <v>7000</v>
      </c>
      <c r="E267" s="62">
        <v>5</v>
      </c>
      <c r="F267" s="61">
        <v>5.95</v>
      </c>
      <c r="G267" s="61"/>
      <c r="H267" s="61">
        <v>0</v>
      </c>
      <c r="I267" s="63">
        <f t="shared" ref="I267" si="356">SUM(F267-E267)*D267</f>
        <v>6650.0000000000009</v>
      </c>
      <c r="J267" s="64">
        <v>0</v>
      </c>
      <c r="K267" s="64">
        <v>0</v>
      </c>
      <c r="L267" s="63">
        <f t="shared" ref="L267" si="357">SUM(I267:K267)</f>
        <v>6650.0000000000009</v>
      </c>
    </row>
    <row r="268" spans="1:12">
      <c r="A268" s="59" t="s">
        <v>276</v>
      </c>
      <c r="B268" s="60" t="s">
        <v>277</v>
      </c>
      <c r="C268" s="61" t="s">
        <v>13</v>
      </c>
      <c r="D268" s="62">
        <v>2400</v>
      </c>
      <c r="E268" s="62">
        <v>19.5</v>
      </c>
      <c r="F268" s="61">
        <v>21.5</v>
      </c>
      <c r="G268" s="61"/>
      <c r="H268" s="61">
        <v>0</v>
      </c>
      <c r="I268" s="63">
        <f t="shared" ref="I268:I269" si="358">SUM(F268-E268)*D268</f>
        <v>4800</v>
      </c>
      <c r="J268" s="64">
        <v>0</v>
      </c>
      <c r="K268" s="64">
        <v>0</v>
      </c>
      <c r="L268" s="63">
        <f t="shared" ref="L268:L269" si="359">SUM(I268:K268)</f>
        <v>4800</v>
      </c>
    </row>
    <row r="269" spans="1:12">
      <c r="A269" s="59" t="s">
        <v>274</v>
      </c>
      <c r="B269" s="60" t="s">
        <v>275</v>
      </c>
      <c r="C269" s="61" t="s">
        <v>13</v>
      </c>
      <c r="D269" s="62">
        <v>3000</v>
      </c>
      <c r="E269" s="62">
        <v>13</v>
      </c>
      <c r="F269" s="61">
        <v>14.5</v>
      </c>
      <c r="G269" s="61">
        <v>0</v>
      </c>
      <c r="H269" s="61">
        <v>0</v>
      </c>
      <c r="I269" s="63">
        <f t="shared" si="358"/>
        <v>4500</v>
      </c>
      <c r="J269" s="64">
        <v>0</v>
      </c>
      <c r="K269" s="64">
        <v>0</v>
      </c>
      <c r="L269" s="63">
        <f t="shared" si="359"/>
        <v>4500</v>
      </c>
    </row>
    <row r="270" spans="1:12">
      <c r="A270" s="59" t="s">
        <v>272</v>
      </c>
      <c r="B270" s="60" t="s">
        <v>273</v>
      </c>
      <c r="C270" s="61" t="s">
        <v>13</v>
      </c>
      <c r="D270" s="62">
        <v>9000</v>
      </c>
      <c r="E270" s="62">
        <v>5</v>
      </c>
      <c r="F270" s="61">
        <v>5.5</v>
      </c>
      <c r="G270" s="61">
        <v>6</v>
      </c>
      <c r="H270" s="61">
        <v>0</v>
      </c>
      <c r="I270" s="63">
        <f t="shared" ref="I270" si="360">SUM(F270-E270)*D270</f>
        <v>4500</v>
      </c>
      <c r="J270" s="64">
        <f>SUM(G270-F270)*D270</f>
        <v>4500</v>
      </c>
      <c r="K270" s="64">
        <v>0</v>
      </c>
      <c r="L270" s="63">
        <f t="shared" ref="L270:L275" si="361">SUM(I270:K270)</f>
        <v>9000</v>
      </c>
    </row>
    <row r="271" spans="1:12">
      <c r="A271" s="59" t="s">
        <v>269</v>
      </c>
      <c r="B271" s="60" t="s">
        <v>270</v>
      </c>
      <c r="C271" s="61" t="s">
        <v>13</v>
      </c>
      <c r="D271" s="62">
        <v>800</v>
      </c>
      <c r="E271" s="62">
        <v>52</v>
      </c>
      <c r="F271" s="61">
        <v>56.5</v>
      </c>
      <c r="G271" s="61">
        <v>0</v>
      </c>
      <c r="H271" s="61">
        <v>0</v>
      </c>
      <c r="I271" s="63">
        <f t="shared" ref="I271:I277" si="362">SUM(F271-E271)*D271</f>
        <v>3600</v>
      </c>
      <c r="J271" s="64">
        <v>0</v>
      </c>
      <c r="K271" s="64">
        <v>0</v>
      </c>
      <c r="L271" s="63">
        <f t="shared" si="361"/>
        <v>3600</v>
      </c>
    </row>
    <row r="272" spans="1:12">
      <c r="A272" s="59" t="s">
        <v>269</v>
      </c>
      <c r="B272" s="60" t="s">
        <v>271</v>
      </c>
      <c r="C272" s="61" t="s">
        <v>13</v>
      </c>
      <c r="D272" s="62">
        <v>9000</v>
      </c>
      <c r="E272" s="62">
        <v>7</v>
      </c>
      <c r="F272" s="61">
        <v>7.4</v>
      </c>
      <c r="G272" s="61">
        <v>0</v>
      </c>
      <c r="H272" s="61">
        <v>0</v>
      </c>
      <c r="I272" s="63">
        <f t="shared" si="362"/>
        <v>3600.0000000000032</v>
      </c>
      <c r="J272" s="64">
        <v>0</v>
      </c>
      <c r="K272" s="64">
        <v>0</v>
      </c>
      <c r="L272" s="63">
        <f t="shared" si="361"/>
        <v>3600.0000000000032</v>
      </c>
    </row>
    <row r="273" spans="1:12">
      <c r="A273" s="59" t="s">
        <v>267</v>
      </c>
      <c r="B273" s="60" t="s">
        <v>268</v>
      </c>
      <c r="C273" s="61" t="s">
        <v>13</v>
      </c>
      <c r="D273" s="62">
        <v>4000</v>
      </c>
      <c r="E273" s="62">
        <v>14.5</v>
      </c>
      <c r="F273" s="61">
        <v>15.5</v>
      </c>
      <c r="G273" s="61">
        <v>0</v>
      </c>
      <c r="H273" s="61">
        <v>0</v>
      </c>
      <c r="I273" s="63">
        <f t="shared" si="362"/>
        <v>4000</v>
      </c>
      <c r="J273" s="64">
        <v>0</v>
      </c>
      <c r="K273" s="64">
        <v>0</v>
      </c>
      <c r="L273" s="63">
        <f t="shared" si="361"/>
        <v>4000</v>
      </c>
    </row>
    <row r="274" spans="1:12">
      <c r="A274" s="59" t="s">
        <v>265</v>
      </c>
      <c r="B274" s="60" t="s">
        <v>266</v>
      </c>
      <c r="C274" s="61" t="s">
        <v>13</v>
      </c>
      <c r="D274" s="62">
        <v>500</v>
      </c>
      <c r="E274" s="62">
        <v>103</v>
      </c>
      <c r="F274" s="61">
        <v>113</v>
      </c>
      <c r="G274" s="61">
        <v>123</v>
      </c>
      <c r="H274" s="61">
        <v>0</v>
      </c>
      <c r="I274" s="63">
        <f t="shared" si="362"/>
        <v>5000</v>
      </c>
      <c r="J274" s="64">
        <f>SUM(G274-F274)*D274</f>
        <v>5000</v>
      </c>
      <c r="K274" s="64">
        <v>0</v>
      </c>
      <c r="L274" s="63">
        <f t="shared" si="361"/>
        <v>10000</v>
      </c>
    </row>
    <row r="275" spans="1:12">
      <c r="A275" s="59" t="s">
        <v>262</v>
      </c>
      <c r="B275" s="60" t="s">
        <v>263</v>
      </c>
      <c r="C275" s="61" t="s">
        <v>13</v>
      </c>
      <c r="D275" s="62">
        <v>18000</v>
      </c>
      <c r="E275" s="62">
        <v>3.75</v>
      </c>
      <c r="F275" s="61">
        <v>4.0999999999999996</v>
      </c>
      <c r="G275" s="61">
        <v>4.5</v>
      </c>
      <c r="H275" s="61">
        <v>0</v>
      </c>
      <c r="I275" s="63">
        <f t="shared" si="362"/>
        <v>6299.9999999999936</v>
      </c>
      <c r="J275" s="64">
        <f>SUM(G275-F275)*D275</f>
        <v>7200.0000000000064</v>
      </c>
      <c r="K275" s="64">
        <v>0</v>
      </c>
      <c r="L275" s="63">
        <f t="shared" si="361"/>
        <v>13500</v>
      </c>
    </row>
    <row r="276" spans="1:12">
      <c r="A276" s="59" t="s">
        <v>262</v>
      </c>
      <c r="B276" s="60" t="s">
        <v>264</v>
      </c>
      <c r="C276" s="61" t="s">
        <v>13</v>
      </c>
      <c r="D276" s="62">
        <v>3000</v>
      </c>
      <c r="E276" s="62">
        <v>16.5</v>
      </c>
      <c r="F276" s="61">
        <v>18</v>
      </c>
      <c r="G276" s="61">
        <v>20</v>
      </c>
      <c r="H276" s="61">
        <v>0</v>
      </c>
      <c r="I276" s="63">
        <f t="shared" si="362"/>
        <v>4500</v>
      </c>
      <c r="J276" s="64">
        <f>SUM(G276-F276)*D276</f>
        <v>6000</v>
      </c>
      <c r="K276" s="64">
        <v>0</v>
      </c>
      <c r="L276" s="63">
        <f t="shared" ref="L276" si="363">SUM(I276:K276)</f>
        <v>10500</v>
      </c>
    </row>
    <row r="277" spans="1:12">
      <c r="A277" s="59" t="s">
        <v>260</v>
      </c>
      <c r="B277" s="60" t="s">
        <v>261</v>
      </c>
      <c r="C277" s="61" t="s">
        <v>13</v>
      </c>
      <c r="D277" s="62">
        <v>2000</v>
      </c>
      <c r="E277" s="62">
        <v>24</v>
      </c>
      <c r="F277" s="61">
        <v>24</v>
      </c>
      <c r="G277" s="61">
        <v>0</v>
      </c>
      <c r="H277" s="61">
        <v>0</v>
      </c>
      <c r="I277" s="63">
        <f t="shared" si="362"/>
        <v>0</v>
      </c>
      <c r="J277" s="64">
        <v>0</v>
      </c>
      <c r="K277" s="64">
        <v>0</v>
      </c>
      <c r="L277" s="63">
        <f>SUM(I277:K277)</f>
        <v>0</v>
      </c>
    </row>
    <row r="278" spans="1:12">
      <c r="A278" s="66"/>
      <c r="B278" s="66"/>
      <c r="C278" s="66"/>
      <c r="D278" s="66"/>
      <c r="E278" s="66"/>
      <c r="F278" s="66"/>
      <c r="G278" s="66"/>
      <c r="H278" s="67" t="s">
        <v>256</v>
      </c>
      <c r="I278" s="81">
        <f>SUM(I252:I277)</f>
        <v>87850</v>
      </c>
      <c r="J278" s="82"/>
      <c r="K278" s="82"/>
      <c r="L278" s="81">
        <f>SUM(L252:L277)</f>
        <v>139150</v>
      </c>
    </row>
    <row r="279" spans="1:12">
      <c r="A279" s="59"/>
      <c r="B279" s="60"/>
      <c r="C279" s="61"/>
      <c r="D279" s="62"/>
      <c r="E279" s="62"/>
      <c r="F279" s="61"/>
      <c r="G279" s="61"/>
      <c r="H279" s="61"/>
      <c r="I279" s="63"/>
      <c r="J279" s="65"/>
      <c r="K279" s="65"/>
      <c r="L279" s="65"/>
    </row>
    <row r="280" spans="1:12">
      <c r="A280" s="66"/>
      <c r="B280" s="66"/>
      <c r="C280" s="66"/>
      <c r="D280" s="50">
        <v>43497</v>
      </c>
      <c r="E280" s="66"/>
      <c r="F280" s="66"/>
      <c r="G280" s="66"/>
      <c r="H280" s="66"/>
      <c r="I280" s="66"/>
      <c r="J280" s="66"/>
      <c r="K280" s="66"/>
      <c r="L280" s="66"/>
    </row>
    <row r="281" spans="1:12">
      <c r="A281" s="65"/>
      <c r="B281" s="65"/>
      <c r="C281" s="65"/>
      <c r="D281" s="65"/>
      <c r="E281" s="65"/>
      <c r="F281" s="65"/>
      <c r="G281" s="65"/>
      <c r="H281" s="65"/>
      <c r="I281" s="65"/>
      <c r="J281" s="69" t="s">
        <v>318</v>
      </c>
      <c r="K281" s="86"/>
      <c r="L281" s="87">
        <v>0.8</v>
      </c>
    </row>
    <row r="282" spans="1:12">
      <c r="A282" s="59" t="s">
        <v>257</v>
      </c>
      <c r="B282" s="60" t="s">
        <v>254</v>
      </c>
      <c r="C282" s="61" t="s">
        <v>13</v>
      </c>
      <c r="D282" s="62">
        <v>2000</v>
      </c>
      <c r="E282" s="62">
        <v>29</v>
      </c>
      <c r="F282" s="61">
        <v>31</v>
      </c>
      <c r="G282" s="61">
        <v>0</v>
      </c>
      <c r="H282" s="61">
        <v>0</v>
      </c>
      <c r="I282" s="63">
        <f>SUM(F282-E282)*D282</f>
        <v>4000</v>
      </c>
      <c r="J282" s="64">
        <v>0</v>
      </c>
      <c r="K282" s="64">
        <v>0</v>
      </c>
      <c r="L282" s="63">
        <f>SUM(I282:K282)</f>
        <v>4000</v>
      </c>
    </row>
    <row r="283" spans="1:12">
      <c r="A283" s="59" t="s">
        <v>257</v>
      </c>
      <c r="B283" s="60" t="s">
        <v>255</v>
      </c>
      <c r="C283" s="61" t="s">
        <v>13</v>
      </c>
      <c r="D283" s="62">
        <v>1000</v>
      </c>
      <c r="E283" s="62">
        <v>56</v>
      </c>
      <c r="F283" s="61">
        <v>50</v>
      </c>
      <c r="G283" s="61">
        <v>0</v>
      </c>
      <c r="H283" s="61">
        <v>0</v>
      </c>
      <c r="I283" s="63">
        <f>SUM(F283-E283)*D283</f>
        <v>-6000</v>
      </c>
      <c r="J283" s="64">
        <v>0</v>
      </c>
      <c r="K283" s="64">
        <v>0</v>
      </c>
      <c r="L283" s="63">
        <f>SUM(I283:K283)</f>
        <v>-6000</v>
      </c>
    </row>
    <row r="284" spans="1:12">
      <c r="A284" s="59" t="s">
        <v>258</v>
      </c>
      <c r="B284" s="60" t="s">
        <v>232</v>
      </c>
      <c r="C284" s="61" t="s">
        <v>13</v>
      </c>
      <c r="D284" s="62">
        <v>1500</v>
      </c>
      <c r="E284" s="62">
        <v>23</v>
      </c>
      <c r="F284" s="61">
        <v>18</v>
      </c>
      <c r="G284" s="61">
        <v>32</v>
      </c>
      <c r="H284" s="61">
        <v>0</v>
      </c>
      <c r="I284" s="63">
        <f t="shared" ref="I284:I296" si="364">SUM(F284-E284)*D284</f>
        <v>-7500</v>
      </c>
      <c r="J284" s="64">
        <v>0</v>
      </c>
      <c r="K284" s="64">
        <v>0</v>
      </c>
      <c r="L284" s="63">
        <v>-7500</v>
      </c>
    </row>
    <row r="285" spans="1:12">
      <c r="A285" s="59" t="s">
        <v>259</v>
      </c>
      <c r="B285" s="60" t="s">
        <v>233</v>
      </c>
      <c r="C285" s="61" t="s">
        <v>13</v>
      </c>
      <c r="D285" s="62">
        <v>2000</v>
      </c>
      <c r="E285" s="62">
        <v>28</v>
      </c>
      <c r="F285" s="61">
        <v>30</v>
      </c>
      <c r="G285" s="61">
        <v>32</v>
      </c>
      <c r="H285" s="61">
        <v>0</v>
      </c>
      <c r="I285" s="63">
        <f t="shared" si="364"/>
        <v>4000</v>
      </c>
      <c r="J285" s="64">
        <f>SUM(G285-F285)*D285</f>
        <v>4000</v>
      </c>
      <c r="K285" s="64">
        <v>0</v>
      </c>
      <c r="L285" s="63">
        <v>8000</v>
      </c>
    </row>
    <row r="286" spans="1:12">
      <c r="A286" s="59" t="s">
        <v>259</v>
      </c>
      <c r="B286" s="60" t="s">
        <v>234</v>
      </c>
      <c r="C286" s="61" t="s">
        <v>13</v>
      </c>
      <c r="D286" s="62">
        <v>2400</v>
      </c>
      <c r="E286" s="62">
        <v>13</v>
      </c>
      <c r="F286" s="61">
        <v>15</v>
      </c>
      <c r="G286" s="61">
        <v>16.5</v>
      </c>
      <c r="H286" s="61">
        <v>0</v>
      </c>
      <c r="I286" s="63">
        <f t="shared" si="364"/>
        <v>4800</v>
      </c>
      <c r="J286" s="64">
        <f>SUM(G286-F286)*D286</f>
        <v>3600</v>
      </c>
      <c r="K286" s="64">
        <v>0</v>
      </c>
      <c r="L286" s="63">
        <v>8400</v>
      </c>
    </row>
    <row r="287" spans="1:12">
      <c r="A287" s="59" t="s">
        <v>235</v>
      </c>
      <c r="B287" s="60" t="s">
        <v>236</v>
      </c>
      <c r="C287" s="61" t="s">
        <v>13</v>
      </c>
      <c r="D287" s="62">
        <v>2400</v>
      </c>
      <c r="E287" s="62">
        <v>20</v>
      </c>
      <c r="F287" s="61">
        <v>22</v>
      </c>
      <c r="G287" s="61">
        <v>24</v>
      </c>
      <c r="H287" s="61">
        <v>26</v>
      </c>
      <c r="I287" s="63">
        <f t="shared" si="364"/>
        <v>4800</v>
      </c>
      <c r="J287" s="64">
        <f>SUM(G287-F287)*D287</f>
        <v>4800</v>
      </c>
      <c r="K287" s="64">
        <v>4800</v>
      </c>
      <c r="L287" s="63">
        <v>14400</v>
      </c>
    </row>
    <row r="288" spans="1:12">
      <c r="A288" s="59" t="s">
        <v>235</v>
      </c>
      <c r="B288" s="60" t="s">
        <v>237</v>
      </c>
      <c r="C288" s="61" t="s">
        <v>13</v>
      </c>
      <c r="D288" s="62">
        <v>4800</v>
      </c>
      <c r="E288" s="62">
        <v>6</v>
      </c>
      <c r="F288" s="61">
        <v>7</v>
      </c>
      <c r="G288" s="61">
        <v>0</v>
      </c>
      <c r="H288" s="61">
        <v>0</v>
      </c>
      <c r="I288" s="63">
        <f t="shared" si="364"/>
        <v>4800</v>
      </c>
      <c r="J288" s="64">
        <v>0</v>
      </c>
      <c r="K288" s="64">
        <v>0</v>
      </c>
      <c r="L288" s="63">
        <v>4800</v>
      </c>
    </row>
    <row r="289" spans="1:12">
      <c r="A289" s="59" t="s">
        <v>238</v>
      </c>
      <c r="B289" s="60" t="s">
        <v>239</v>
      </c>
      <c r="C289" s="61" t="s">
        <v>13</v>
      </c>
      <c r="D289" s="62">
        <v>5200</v>
      </c>
      <c r="E289" s="62">
        <v>10</v>
      </c>
      <c r="F289" s="61">
        <v>11</v>
      </c>
      <c r="G289" s="61">
        <v>0</v>
      </c>
      <c r="H289" s="61">
        <v>0</v>
      </c>
      <c r="I289" s="63">
        <f t="shared" si="364"/>
        <v>5200</v>
      </c>
      <c r="J289" s="64">
        <v>0</v>
      </c>
      <c r="K289" s="64">
        <v>0</v>
      </c>
      <c r="L289" s="63">
        <v>5200</v>
      </c>
    </row>
    <row r="290" spans="1:12">
      <c r="A290" s="59" t="s">
        <v>238</v>
      </c>
      <c r="B290" s="60" t="s">
        <v>240</v>
      </c>
      <c r="C290" s="61" t="s">
        <v>13</v>
      </c>
      <c r="D290" s="62">
        <v>8000</v>
      </c>
      <c r="E290" s="62">
        <v>4.5</v>
      </c>
      <c r="F290" s="61">
        <v>5</v>
      </c>
      <c r="G290" s="61">
        <v>0</v>
      </c>
      <c r="H290" s="61">
        <v>0</v>
      </c>
      <c r="I290" s="63">
        <f t="shared" si="364"/>
        <v>4000</v>
      </c>
      <c r="J290" s="64">
        <v>0</v>
      </c>
      <c r="K290" s="64">
        <v>0</v>
      </c>
      <c r="L290" s="63">
        <v>4000</v>
      </c>
    </row>
    <row r="291" spans="1:12">
      <c r="A291" s="59" t="s">
        <v>241</v>
      </c>
      <c r="B291" s="60" t="s">
        <v>242</v>
      </c>
      <c r="C291" s="61" t="s">
        <v>13</v>
      </c>
      <c r="D291" s="62">
        <v>8000</v>
      </c>
      <c r="E291" s="62">
        <v>5.6</v>
      </c>
      <c r="F291" s="61">
        <v>6.1</v>
      </c>
      <c r="G291" s="61">
        <v>0</v>
      </c>
      <c r="H291" s="61">
        <v>0</v>
      </c>
      <c r="I291" s="63">
        <f t="shared" si="364"/>
        <v>4000</v>
      </c>
      <c r="J291" s="64">
        <v>0</v>
      </c>
      <c r="K291" s="64">
        <v>0</v>
      </c>
      <c r="L291" s="63">
        <v>4000</v>
      </c>
    </row>
    <row r="292" spans="1:12">
      <c r="A292" s="59" t="s">
        <v>241</v>
      </c>
      <c r="B292" s="60" t="s">
        <v>243</v>
      </c>
      <c r="C292" s="61" t="s">
        <v>13</v>
      </c>
      <c r="D292" s="62">
        <v>3000</v>
      </c>
      <c r="E292" s="62">
        <v>12.5</v>
      </c>
      <c r="F292" s="61">
        <v>14</v>
      </c>
      <c r="G292" s="61">
        <v>16</v>
      </c>
      <c r="H292" s="61">
        <v>0</v>
      </c>
      <c r="I292" s="63">
        <f t="shared" si="364"/>
        <v>4500</v>
      </c>
      <c r="J292" s="64">
        <f>SUM(G292-F292)*D292</f>
        <v>6000</v>
      </c>
      <c r="K292" s="64">
        <v>0</v>
      </c>
      <c r="L292" s="63">
        <v>10500</v>
      </c>
    </row>
    <row r="293" spans="1:12">
      <c r="A293" s="59" t="s">
        <v>244</v>
      </c>
      <c r="B293" s="60" t="s">
        <v>245</v>
      </c>
      <c r="C293" s="61" t="s">
        <v>13</v>
      </c>
      <c r="D293" s="62">
        <v>6000</v>
      </c>
      <c r="E293" s="62">
        <v>10</v>
      </c>
      <c r="F293" s="61">
        <v>11</v>
      </c>
      <c r="G293" s="61">
        <v>12</v>
      </c>
      <c r="H293" s="61">
        <v>0</v>
      </c>
      <c r="I293" s="63">
        <f t="shared" si="364"/>
        <v>6000</v>
      </c>
      <c r="J293" s="64">
        <f>SUM(G293-F293)*D293</f>
        <v>6000</v>
      </c>
      <c r="K293" s="64">
        <v>0</v>
      </c>
      <c r="L293" s="63">
        <v>12000</v>
      </c>
    </row>
    <row r="294" spans="1:12">
      <c r="A294" s="59" t="s">
        <v>246</v>
      </c>
      <c r="B294" s="60" t="s">
        <v>247</v>
      </c>
      <c r="C294" s="61" t="s">
        <v>13</v>
      </c>
      <c r="D294" s="62">
        <v>12000</v>
      </c>
      <c r="E294" s="62">
        <v>5</v>
      </c>
      <c r="F294" s="61">
        <v>5.4</v>
      </c>
      <c r="G294" s="61">
        <v>6</v>
      </c>
      <c r="H294" s="61">
        <v>0</v>
      </c>
      <c r="I294" s="63">
        <f t="shared" si="364"/>
        <v>4800.0000000000045</v>
      </c>
      <c r="J294" s="64">
        <f>SUM(G294-F294)*D294</f>
        <v>7199.9999999999955</v>
      </c>
      <c r="K294" s="64">
        <v>0</v>
      </c>
      <c r="L294" s="63">
        <v>12000</v>
      </c>
    </row>
    <row r="295" spans="1:12">
      <c r="A295" s="59" t="s">
        <v>246</v>
      </c>
      <c r="B295" s="60" t="s">
        <v>248</v>
      </c>
      <c r="C295" s="61" t="s">
        <v>13</v>
      </c>
      <c r="D295" s="62">
        <v>12000</v>
      </c>
      <c r="E295" s="62">
        <v>4</v>
      </c>
      <c r="F295" s="61">
        <v>4.5</v>
      </c>
      <c r="G295" s="61">
        <v>0</v>
      </c>
      <c r="H295" s="61">
        <v>0</v>
      </c>
      <c r="I295" s="63">
        <f t="shared" si="364"/>
        <v>6000</v>
      </c>
      <c r="J295" s="64">
        <v>0</v>
      </c>
      <c r="K295" s="64">
        <v>0</v>
      </c>
      <c r="L295" s="63">
        <v>6000</v>
      </c>
    </row>
    <row r="296" spans="1:12">
      <c r="A296" s="59" t="s">
        <v>249</v>
      </c>
      <c r="B296" s="60" t="s">
        <v>250</v>
      </c>
      <c r="C296" s="61" t="s">
        <v>13</v>
      </c>
      <c r="D296" s="62">
        <v>2000</v>
      </c>
      <c r="E296" s="62">
        <v>16.5</v>
      </c>
      <c r="F296" s="61">
        <v>13</v>
      </c>
      <c r="G296" s="61">
        <v>0</v>
      </c>
      <c r="H296" s="61">
        <v>0</v>
      </c>
      <c r="I296" s="63">
        <f t="shared" si="364"/>
        <v>-7000</v>
      </c>
      <c r="J296" s="64">
        <v>0</v>
      </c>
      <c r="K296" s="64">
        <v>0</v>
      </c>
      <c r="L296" s="63">
        <v>-7000</v>
      </c>
    </row>
    <row r="297" spans="1:12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</row>
    <row r="298" spans="1:12">
      <c r="A298" s="66"/>
      <c r="B298" s="66"/>
      <c r="C298" s="66"/>
      <c r="D298" s="66"/>
      <c r="E298" s="66"/>
      <c r="F298" s="66"/>
      <c r="G298" s="66"/>
      <c r="H298" s="67" t="s">
        <v>256</v>
      </c>
      <c r="I298" s="81">
        <f>SUM(I282:I296)</f>
        <v>36400.000000000007</v>
      </c>
      <c r="J298" s="82"/>
      <c r="K298" s="82"/>
      <c r="L298" s="81">
        <f>SUM(L282:L296)</f>
        <v>72800</v>
      </c>
    </row>
    <row r="299" spans="1:12">
      <c r="A299" s="71"/>
      <c r="B299" s="71"/>
      <c r="C299" s="71"/>
      <c r="D299" s="71"/>
      <c r="E299" s="71"/>
      <c r="F299" s="71"/>
      <c r="G299" s="71"/>
      <c r="H299" s="72"/>
      <c r="I299" s="88"/>
      <c r="J299" s="89"/>
      <c r="K299" s="89"/>
      <c r="L299" s="88"/>
    </row>
    <row r="300" spans="1:12">
      <c r="A300" s="66"/>
      <c r="B300" s="66"/>
      <c r="C300" s="66"/>
      <c r="D300" s="50">
        <v>43466</v>
      </c>
      <c r="E300" s="66"/>
      <c r="F300" s="66"/>
      <c r="G300" s="66"/>
      <c r="H300" s="66"/>
      <c r="I300" s="66"/>
      <c r="J300" s="66"/>
      <c r="K300" s="66"/>
      <c r="L300" s="66"/>
    </row>
    <row r="301" spans="1:12" ht="28.5">
      <c r="A301" s="90" t="s">
        <v>1</v>
      </c>
      <c r="B301" s="91" t="s">
        <v>2</v>
      </c>
      <c r="C301" s="91" t="s">
        <v>3</v>
      </c>
      <c r="D301" s="91" t="s">
        <v>4</v>
      </c>
      <c r="E301" s="91" t="s">
        <v>5</v>
      </c>
      <c r="F301" s="91" t="s">
        <v>10</v>
      </c>
      <c r="G301" s="91" t="s">
        <v>11</v>
      </c>
      <c r="H301" s="93" t="s">
        <v>6</v>
      </c>
      <c r="I301" s="93"/>
      <c r="J301" s="92" t="s">
        <v>7</v>
      </c>
      <c r="K301" s="91" t="s">
        <v>12</v>
      </c>
      <c r="L301" s="73"/>
    </row>
    <row r="302" spans="1:12">
      <c r="A302" s="74"/>
      <c r="B302" s="68"/>
      <c r="C302" s="75"/>
      <c r="D302" s="68"/>
      <c r="E302" s="61"/>
      <c r="F302" s="61"/>
      <c r="G302" s="76"/>
      <c r="H302" s="77"/>
      <c r="I302" s="78"/>
      <c r="J302" s="78"/>
      <c r="K302" s="79"/>
      <c r="L302" s="65"/>
    </row>
    <row r="303" spans="1:12">
      <c r="A303" s="74">
        <v>43487</v>
      </c>
      <c r="B303" s="68" t="s">
        <v>217</v>
      </c>
      <c r="C303" s="75">
        <v>1800</v>
      </c>
      <c r="D303" s="68" t="s">
        <v>13</v>
      </c>
      <c r="E303" s="61">
        <v>25.5</v>
      </c>
      <c r="F303" s="61">
        <v>22.5</v>
      </c>
      <c r="G303" s="76"/>
      <c r="H303" s="77">
        <f t="shared" ref="H303:H318" si="365">(IF(D303="SHORT",E303-F303,IF(D303="LONG",F303-E303)))*C303</f>
        <v>-5400</v>
      </c>
      <c r="I303" s="78"/>
      <c r="J303" s="78">
        <f t="shared" ref="J303:J318" si="366">(I303+H303)/C303</f>
        <v>-3</v>
      </c>
      <c r="K303" s="79">
        <f t="shared" ref="K303:K318" si="367">J303*C303</f>
        <v>-5400</v>
      </c>
      <c r="L303" s="65"/>
    </row>
    <row r="304" spans="1:12">
      <c r="A304" s="74">
        <v>43486</v>
      </c>
      <c r="B304" s="68" t="s">
        <v>216</v>
      </c>
      <c r="C304" s="75">
        <v>21000</v>
      </c>
      <c r="D304" s="68" t="s">
        <v>13</v>
      </c>
      <c r="E304" s="61">
        <v>0.4</v>
      </c>
      <c r="F304" s="61">
        <v>0.25</v>
      </c>
      <c r="G304" s="76"/>
      <c r="H304" s="77">
        <f t="shared" si="365"/>
        <v>-3150.0000000000005</v>
      </c>
      <c r="I304" s="78"/>
      <c r="J304" s="78">
        <f t="shared" si="366"/>
        <v>-0.15000000000000002</v>
      </c>
      <c r="K304" s="79">
        <f t="shared" si="367"/>
        <v>-3150.0000000000005</v>
      </c>
      <c r="L304" s="65"/>
    </row>
    <row r="305" spans="1:12">
      <c r="A305" s="74">
        <v>43486</v>
      </c>
      <c r="B305" s="68" t="s">
        <v>215</v>
      </c>
      <c r="C305" s="75">
        <v>9000</v>
      </c>
      <c r="D305" s="68" t="s">
        <v>13</v>
      </c>
      <c r="E305" s="61">
        <v>1.2</v>
      </c>
      <c r="F305" s="61">
        <v>1.05</v>
      </c>
      <c r="G305" s="76"/>
      <c r="H305" s="77">
        <f t="shared" si="365"/>
        <v>-1349.9999999999991</v>
      </c>
      <c r="I305" s="78"/>
      <c r="J305" s="78">
        <f t="shared" si="366"/>
        <v>-0.14999999999999991</v>
      </c>
      <c r="K305" s="79">
        <f t="shared" si="367"/>
        <v>-1349.9999999999991</v>
      </c>
      <c r="L305" s="65"/>
    </row>
    <row r="306" spans="1:12">
      <c r="A306" s="74">
        <v>43483</v>
      </c>
      <c r="B306" s="68" t="s">
        <v>214</v>
      </c>
      <c r="C306" s="75">
        <v>4500</v>
      </c>
      <c r="D306" s="68" t="s">
        <v>13</v>
      </c>
      <c r="E306" s="61">
        <v>3.25</v>
      </c>
      <c r="F306" s="61">
        <v>4.45</v>
      </c>
      <c r="G306" s="76"/>
      <c r="H306" s="77">
        <f t="shared" si="365"/>
        <v>5400.0000000000009</v>
      </c>
      <c r="I306" s="78"/>
      <c r="J306" s="78">
        <f t="shared" si="366"/>
        <v>1.2000000000000002</v>
      </c>
      <c r="K306" s="79">
        <f t="shared" si="367"/>
        <v>5400.0000000000009</v>
      </c>
      <c r="L306" s="65"/>
    </row>
    <row r="307" spans="1:12">
      <c r="A307" s="74">
        <v>43482</v>
      </c>
      <c r="B307" s="68" t="s">
        <v>212</v>
      </c>
      <c r="C307" s="75">
        <v>24000</v>
      </c>
      <c r="D307" s="68" t="s">
        <v>13</v>
      </c>
      <c r="E307" s="61">
        <v>1.5</v>
      </c>
      <c r="F307" s="61">
        <v>1.2</v>
      </c>
      <c r="G307" s="76"/>
      <c r="H307" s="77">
        <f t="shared" si="365"/>
        <v>-7200.0000000000009</v>
      </c>
      <c r="I307" s="78"/>
      <c r="J307" s="78">
        <f t="shared" si="366"/>
        <v>-0.30000000000000004</v>
      </c>
      <c r="K307" s="79">
        <f t="shared" si="367"/>
        <v>-7200.0000000000009</v>
      </c>
      <c r="L307" s="65"/>
    </row>
    <row r="308" spans="1:12">
      <c r="A308" s="74">
        <v>43482</v>
      </c>
      <c r="B308" s="68" t="s">
        <v>211</v>
      </c>
      <c r="C308" s="75">
        <v>4800</v>
      </c>
      <c r="D308" s="68" t="s">
        <v>13</v>
      </c>
      <c r="E308" s="61">
        <v>4.7</v>
      </c>
      <c r="F308" s="61">
        <v>6.2</v>
      </c>
      <c r="G308" s="76"/>
      <c r="H308" s="77">
        <f t="shared" si="365"/>
        <v>7200</v>
      </c>
      <c r="I308" s="78"/>
      <c r="J308" s="78">
        <f t="shared" si="366"/>
        <v>1.5</v>
      </c>
      <c r="K308" s="79">
        <f t="shared" si="367"/>
        <v>7200</v>
      </c>
      <c r="L308" s="65"/>
    </row>
    <row r="309" spans="1:12">
      <c r="A309" s="74">
        <v>43481</v>
      </c>
      <c r="B309" s="68" t="s">
        <v>213</v>
      </c>
      <c r="C309" s="75">
        <v>3000</v>
      </c>
      <c r="D309" s="68" t="s">
        <v>13</v>
      </c>
      <c r="E309" s="61">
        <v>7.8</v>
      </c>
      <c r="F309" s="61">
        <v>6.2</v>
      </c>
      <c r="G309" s="76"/>
      <c r="H309" s="77">
        <f t="shared" si="365"/>
        <v>-4799.9999999999991</v>
      </c>
      <c r="I309" s="78"/>
      <c r="J309" s="78">
        <f t="shared" si="366"/>
        <v>-1.5999999999999996</v>
      </c>
      <c r="K309" s="79">
        <f t="shared" si="367"/>
        <v>-4799.9999999999991</v>
      </c>
      <c r="L309" s="65"/>
    </row>
    <row r="310" spans="1:12">
      <c r="A310" s="74">
        <v>43480</v>
      </c>
      <c r="B310" s="68" t="s">
        <v>210</v>
      </c>
      <c r="C310" s="75">
        <v>8250</v>
      </c>
      <c r="D310" s="68" t="s">
        <v>13</v>
      </c>
      <c r="E310" s="61">
        <v>7</v>
      </c>
      <c r="F310" s="61">
        <v>6.35</v>
      </c>
      <c r="G310" s="76"/>
      <c r="H310" s="77">
        <f t="shared" si="365"/>
        <v>-5362.5000000000027</v>
      </c>
      <c r="I310" s="78"/>
      <c r="J310" s="78">
        <f t="shared" si="366"/>
        <v>-0.65000000000000036</v>
      </c>
      <c r="K310" s="79">
        <f t="shared" si="367"/>
        <v>-5362.5000000000027</v>
      </c>
      <c r="L310" s="65"/>
    </row>
    <row r="311" spans="1:12">
      <c r="A311" s="74">
        <v>43480</v>
      </c>
      <c r="B311" s="68" t="s">
        <v>209</v>
      </c>
      <c r="C311" s="75">
        <v>3183</v>
      </c>
      <c r="D311" s="68" t="s">
        <v>13</v>
      </c>
      <c r="E311" s="61">
        <v>9.85</v>
      </c>
      <c r="F311" s="61">
        <v>11.85</v>
      </c>
      <c r="G311" s="76"/>
      <c r="H311" s="77">
        <f t="shared" si="365"/>
        <v>6366</v>
      </c>
      <c r="I311" s="78"/>
      <c r="J311" s="78">
        <f t="shared" si="366"/>
        <v>2</v>
      </c>
      <c r="K311" s="79">
        <f t="shared" si="367"/>
        <v>6366</v>
      </c>
      <c r="L311" s="65"/>
    </row>
    <row r="312" spans="1:12">
      <c r="A312" s="74">
        <v>43479</v>
      </c>
      <c r="B312" s="68" t="s">
        <v>207</v>
      </c>
      <c r="C312" s="75">
        <v>2100</v>
      </c>
      <c r="D312" s="68" t="s">
        <v>13</v>
      </c>
      <c r="E312" s="61">
        <v>15.6</v>
      </c>
      <c r="F312" s="61">
        <v>18.05</v>
      </c>
      <c r="G312" s="76"/>
      <c r="H312" s="77">
        <f t="shared" si="365"/>
        <v>5145.0000000000018</v>
      </c>
      <c r="I312" s="78"/>
      <c r="J312" s="78">
        <f t="shared" si="366"/>
        <v>2.4500000000000011</v>
      </c>
      <c r="K312" s="79">
        <f t="shared" si="367"/>
        <v>5145.0000000000018</v>
      </c>
      <c r="L312" s="65"/>
    </row>
    <row r="313" spans="1:12">
      <c r="A313" s="74">
        <v>43476</v>
      </c>
      <c r="B313" s="68" t="s">
        <v>208</v>
      </c>
      <c r="C313" s="75">
        <v>3000</v>
      </c>
      <c r="D313" s="68" t="s">
        <v>13</v>
      </c>
      <c r="E313" s="61">
        <v>8.8000000000000007</v>
      </c>
      <c r="F313" s="61">
        <v>10.6</v>
      </c>
      <c r="G313" s="76"/>
      <c r="H313" s="77">
        <f t="shared" si="365"/>
        <v>5399.9999999999964</v>
      </c>
      <c r="I313" s="78"/>
      <c r="J313" s="78">
        <f t="shared" si="366"/>
        <v>1.7999999999999987</v>
      </c>
      <c r="K313" s="79">
        <f t="shared" si="367"/>
        <v>5399.9999999999964</v>
      </c>
      <c r="L313" s="65"/>
    </row>
    <row r="314" spans="1:12">
      <c r="A314" s="74">
        <v>43475</v>
      </c>
      <c r="B314" s="68" t="s">
        <v>205</v>
      </c>
      <c r="C314" s="75">
        <v>1800</v>
      </c>
      <c r="D314" s="68" t="s">
        <v>13</v>
      </c>
      <c r="E314" s="61">
        <v>22.4</v>
      </c>
      <c r="F314" s="61">
        <v>24.1</v>
      </c>
      <c r="G314" s="76"/>
      <c r="H314" s="77">
        <f t="shared" si="365"/>
        <v>3060.000000000005</v>
      </c>
      <c r="I314" s="78"/>
      <c r="J314" s="78">
        <f t="shared" si="366"/>
        <v>1.7000000000000028</v>
      </c>
      <c r="K314" s="79">
        <f t="shared" si="367"/>
        <v>3060.000000000005</v>
      </c>
      <c r="L314" s="65"/>
    </row>
    <row r="315" spans="1:12">
      <c r="A315" s="74">
        <v>43474</v>
      </c>
      <c r="B315" s="68" t="s">
        <v>206</v>
      </c>
      <c r="C315" s="75">
        <v>7800</v>
      </c>
      <c r="D315" s="68" t="s">
        <v>13</v>
      </c>
      <c r="E315" s="61">
        <v>4.8499999999999996</v>
      </c>
      <c r="F315" s="61">
        <v>5.85</v>
      </c>
      <c r="G315" s="76"/>
      <c r="H315" s="77">
        <f t="shared" si="365"/>
        <v>7800</v>
      </c>
      <c r="I315" s="78"/>
      <c r="J315" s="78">
        <f t="shared" si="366"/>
        <v>1</v>
      </c>
      <c r="K315" s="79">
        <f t="shared" si="367"/>
        <v>7800</v>
      </c>
      <c r="L315" s="65"/>
    </row>
    <row r="316" spans="1:12">
      <c r="A316" s="74">
        <v>43468</v>
      </c>
      <c r="B316" s="68" t="s">
        <v>204</v>
      </c>
      <c r="C316" s="75">
        <v>22500</v>
      </c>
      <c r="D316" s="68" t="s">
        <v>13</v>
      </c>
      <c r="E316" s="61">
        <v>1.6</v>
      </c>
      <c r="F316" s="61">
        <v>2.0499999999999998</v>
      </c>
      <c r="G316" s="76"/>
      <c r="H316" s="77">
        <f t="shared" si="365"/>
        <v>10124.999999999995</v>
      </c>
      <c r="I316" s="78"/>
      <c r="J316" s="78">
        <f t="shared" si="366"/>
        <v>0.44999999999999973</v>
      </c>
      <c r="K316" s="79">
        <f t="shared" si="367"/>
        <v>10124.999999999995</v>
      </c>
      <c r="L316" s="65"/>
    </row>
    <row r="317" spans="1:12">
      <c r="A317" s="74">
        <v>43467</v>
      </c>
      <c r="B317" s="68" t="s">
        <v>203</v>
      </c>
      <c r="C317" s="75">
        <v>1800</v>
      </c>
      <c r="D317" s="68" t="s">
        <v>13</v>
      </c>
      <c r="E317" s="61">
        <v>26</v>
      </c>
      <c r="F317" s="61">
        <v>23</v>
      </c>
      <c r="G317" s="76"/>
      <c r="H317" s="77">
        <f t="shared" si="365"/>
        <v>-5400</v>
      </c>
      <c r="I317" s="78"/>
      <c r="J317" s="78">
        <f t="shared" si="366"/>
        <v>-3</v>
      </c>
      <c r="K317" s="79">
        <f t="shared" si="367"/>
        <v>-5400</v>
      </c>
      <c r="L317" s="65"/>
    </row>
    <row r="318" spans="1:12">
      <c r="A318" s="74">
        <v>43466</v>
      </c>
      <c r="B318" s="68" t="s">
        <v>202</v>
      </c>
      <c r="C318" s="75">
        <v>4800</v>
      </c>
      <c r="D318" s="68" t="s">
        <v>13</v>
      </c>
      <c r="E318" s="61">
        <v>7.7</v>
      </c>
      <c r="F318" s="61">
        <v>10.95</v>
      </c>
      <c r="G318" s="76"/>
      <c r="H318" s="77">
        <f t="shared" si="365"/>
        <v>15599.999999999996</v>
      </c>
      <c r="I318" s="78"/>
      <c r="J318" s="78">
        <f t="shared" si="366"/>
        <v>3.2499999999999991</v>
      </c>
      <c r="K318" s="79">
        <f t="shared" si="367"/>
        <v>15599.999999999996</v>
      </c>
      <c r="L318" s="65"/>
    </row>
    <row r="319" spans="1:1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65"/>
    </row>
    <row r="320" spans="1:12">
      <c r="A320" s="66"/>
      <c r="B320" s="66"/>
      <c r="C320" s="66"/>
      <c r="D320" s="66"/>
      <c r="E320" s="66"/>
      <c r="F320" s="66"/>
      <c r="G320" s="66"/>
      <c r="H320" s="81">
        <f>SUM(H303:H318)</f>
        <v>33433.499999999985</v>
      </c>
      <c r="I320" s="81">
        <f>SUM(I304:I318)</f>
        <v>0</v>
      </c>
      <c r="J320" s="82"/>
      <c r="K320" s="81">
        <f>SUM(K303:K318)</f>
        <v>33433.499999999985</v>
      </c>
      <c r="L320" s="82"/>
    </row>
  </sheetData>
  <mergeCells count="10">
    <mergeCell ref="H301:I301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25" zoomScale="90" zoomScaleNormal="90" workbookViewId="0">
      <selection activeCell="A32" sqref="A3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99" t="s">
        <v>116</v>
      </c>
      <c r="B1" s="100"/>
      <c r="C1" s="100"/>
      <c r="D1" s="100"/>
      <c r="E1" s="54"/>
      <c r="F1" s="54"/>
    </row>
    <row r="2" spans="1:6" ht="15.75">
      <c r="A2" s="31" t="s">
        <v>117</v>
      </c>
      <c r="B2" s="31" t="s">
        <v>118</v>
      </c>
      <c r="C2" s="31" t="s">
        <v>119</v>
      </c>
      <c r="D2" s="31" t="s">
        <v>120</v>
      </c>
      <c r="E2" s="55" t="s">
        <v>117</v>
      </c>
      <c r="F2" s="55" t="s">
        <v>318</v>
      </c>
    </row>
    <row r="3" spans="1:6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56" t="s">
        <v>307</v>
      </c>
      <c r="F3" s="57">
        <v>0.8</v>
      </c>
    </row>
    <row r="4" spans="1:6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56" t="s">
        <v>308</v>
      </c>
      <c r="F4" s="57">
        <v>0.9</v>
      </c>
    </row>
    <row r="5" spans="1:6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  <c r="E5" s="56" t="s">
        <v>364</v>
      </c>
      <c r="F5" s="57">
        <v>0.91300000000000003</v>
      </c>
    </row>
    <row r="6" spans="1:6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  <c r="E6" s="56" t="s">
        <v>422</v>
      </c>
      <c r="F6" s="57">
        <v>0.74</v>
      </c>
    </row>
    <row r="7" spans="1:6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>
      <c r="A9" s="32" t="s">
        <v>201</v>
      </c>
      <c r="B9" s="33">
        <v>100000</v>
      </c>
      <c r="C9" s="32">
        <v>87377</v>
      </c>
      <c r="D9" s="34">
        <f t="shared" ref="D9:D14" si="3">C9/B9</f>
        <v>0.87377000000000005</v>
      </c>
    </row>
    <row r="10" spans="1:6" ht="15.75">
      <c r="A10" s="51" t="s">
        <v>306</v>
      </c>
      <c r="B10" s="33">
        <v>100000</v>
      </c>
      <c r="C10" s="52">
        <v>33435</v>
      </c>
      <c r="D10" s="53">
        <f t="shared" si="3"/>
        <v>0.33434999999999998</v>
      </c>
    </row>
    <row r="11" spans="1:6" ht="15.75">
      <c r="A11" s="51" t="s">
        <v>307</v>
      </c>
      <c r="B11" s="33">
        <v>100000</v>
      </c>
      <c r="C11" s="52">
        <v>72800</v>
      </c>
      <c r="D11" s="53">
        <f t="shared" si="3"/>
        <v>0.72799999999999998</v>
      </c>
    </row>
    <row r="12" spans="1:6" ht="15.75">
      <c r="A12" s="51" t="s">
        <v>308</v>
      </c>
      <c r="B12" s="33">
        <v>100000</v>
      </c>
      <c r="C12" s="52">
        <v>139150</v>
      </c>
      <c r="D12" s="53">
        <f t="shared" si="3"/>
        <v>1.3915</v>
      </c>
    </row>
    <row r="13" spans="1:6" ht="15.75">
      <c r="A13" s="51" t="s">
        <v>364</v>
      </c>
      <c r="B13" s="58">
        <v>100000</v>
      </c>
      <c r="C13" s="52">
        <v>113802</v>
      </c>
      <c r="D13" s="53">
        <f t="shared" si="3"/>
        <v>1.13802</v>
      </c>
    </row>
    <row r="14" spans="1:6" ht="15.75">
      <c r="A14" s="51" t="s">
        <v>422</v>
      </c>
      <c r="B14" s="58">
        <v>100000</v>
      </c>
      <c r="C14" s="52">
        <v>193325</v>
      </c>
      <c r="D14" s="53">
        <f t="shared" si="3"/>
        <v>1.9332499999999999</v>
      </c>
    </row>
    <row r="31" spans="1:4" ht="22.5">
      <c r="A31" s="99" t="s">
        <v>332</v>
      </c>
      <c r="B31" s="100"/>
      <c r="C31" s="100"/>
      <c r="D31" s="100"/>
    </row>
    <row r="32" spans="1:4" ht="15.7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>
      <c r="A33" s="51" t="s">
        <v>306</v>
      </c>
      <c r="B33" s="33">
        <v>100000</v>
      </c>
      <c r="C33" s="52">
        <v>33435</v>
      </c>
      <c r="D33" s="53">
        <f t="shared" ref="D33:D37" si="4">C33/B33</f>
        <v>0.33434999999999998</v>
      </c>
    </row>
    <row r="34" spans="1:4" ht="15.75">
      <c r="A34" s="51" t="s">
        <v>307</v>
      </c>
      <c r="B34" s="33">
        <v>100000</v>
      </c>
      <c r="C34" s="52">
        <v>36400</v>
      </c>
      <c r="D34" s="53">
        <f t="shared" si="4"/>
        <v>0.36399999999999999</v>
      </c>
    </row>
    <row r="35" spans="1:4" ht="15.75">
      <c r="A35" s="51" t="s">
        <v>308</v>
      </c>
      <c r="B35" s="33">
        <v>100000</v>
      </c>
      <c r="C35" s="52">
        <v>87850</v>
      </c>
      <c r="D35" s="53">
        <f t="shared" si="4"/>
        <v>0.87849999999999995</v>
      </c>
    </row>
    <row r="36" spans="1:4" ht="15.75">
      <c r="A36" s="51" t="s">
        <v>364</v>
      </c>
      <c r="B36" s="33">
        <v>100000</v>
      </c>
      <c r="C36" s="52">
        <v>76402</v>
      </c>
      <c r="D36" s="53">
        <f t="shared" si="4"/>
        <v>0.76402000000000003</v>
      </c>
    </row>
    <row r="37" spans="1:4" ht="15.75">
      <c r="A37" s="51" t="s">
        <v>422</v>
      </c>
      <c r="B37" s="58">
        <v>100000</v>
      </c>
      <c r="C37" s="52">
        <v>155025</v>
      </c>
      <c r="D37" s="53">
        <f t="shared" si="4"/>
        <v>1.5502499999999999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5"/>
  <sheetViews>
    <sheetView zoomScale="90" zoomScaleNormal="90" workbookViewId="0">
      <selection activeCell="A5" sqref="A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103" t="s">
        <v>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4.75" customHeight="1">
      <c r="A3" s="106" t="s">
        <v>9</v>
      </c>
      <c r="B3" s="107"/>
      <c r="C3" s="108" t="s">
        <v>124</v>
      </c>
      <c r="D3" s="108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101" t="s">
        <v>6</v>
      </c>
      <c r="I4" s="102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ROI Statement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2019-12-06T10:51:48Z</dcterms:modified>
</cp:coreProperties>
</file>