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44525"/>
</workbook>
</file>

<file path=xl/calcChain.xml><?xml version="1.0" encoding="utf-8"?>
<calcChain xmlns="http://schemas.openxmlformats.org/spreadsheetml/2006/main">
  <c r="J27" i="6" l="1"/>
  <c r="H27" i="6"/>
  <c r="H14" i="6"/>
  <c r="J14" i="6" l="1"/>
  <c r="H15" i="6"/>
  <c r="J15" i="6" s="1"/>
  <c r="H16" i="6"/>
  <c r="J16" i="6" s="1"/>
  <c r="I17" i="6" l="1"/>
  <c r="H17" i="6"/>
  <c r="J17" i="6" l="1"/>
  <c r="H18" i="6"/>
  <c r="J18" i="6" l="1"/>
  <c r="I19" i="6"/>
  <c r="H19" i="6"/>
  <c r="J19" i="6" l="1"/>
  <c r="I20" i="6"/>
  <c r="H20" i="6"/>
  <c r="J20" i="6" l="1"/>
  <c r="I21" i="6"/>
  <c r="H21" i="6"/>
  <c r="J21" i="6" l="1"/>
  <c r="H22" i="6"/>
  <c r="J22" i="6" s="1"/>
  <c r="H23" i="6" l="1"/>
  <c r="J23" i="6" s="1"/>
  <c r="H24" i="6" l="1"/>
  <c r="J24" i="6" s="1"/>
  <c r="H25" i="6"/>
  <c r="C30" i="6"/>
  <c r="E30" i="6" s="1"/>
  <c r="F30" i="6" s="1"/>
  <c r="J25" i="6" l="1"/>
  <c r="H34" i="6"/>
  <c r="J34" i="6" l="1"/>
  <c r="H38" i="6"/>
  <c r="J38" i="6" s="1"/>
  <c r="I35" i="6"/>
  <c r="H35" i="6"/>
  <c r="J35" i="6" l="1"/>
  <c r="H36" i="6"/>
  <c r="J36" i="6" s="1"/>
  <c r="H37" i="6"/>
  <c r="J37" i="6" l="1"/>
  <c r="I39" i="6"/>
  <c r="H39" i="6"/>
  <c r="J39" i="6" l="1"/>
  <c r="H40" i="6"/>
  <c r="J40" i="6" s="1"/>
  <c r="H41" i="6"/>
  <c r="I42" i="6"/>
  <c r="H42" i="6"/>
  <c r="I43" i="6"/>
  <c r="H43" i="6"/>
  <c r="I44" i="6"/>
  <c r="H44" i="6"/>
  <c r="H45" i="6"/>
  <c r="J45" i="6" s="1"/>
  <c r="H46" i="6"/>
  <c r="D14" i="4"/>
  <c r="C65" i="6"/>
  <c r="E65" i="6" s="1"/>
  <c r="F65" i="6" s="1"/>
  <c r="C99" i="6"/>
  <c r="E99" i="6" s="1"/>
  <c r="F99" i="6" s="1"/>
  <c r="I47" i="6"/>
  <c r="H47" i="6"/>
  <c r="H48" i="6"/>
  <c r="J48" i="6" s="1"/>
  <c r="H49" i="6"/>
  <c r="J49" i="6" s="1"/>
  <c r="H50" i="6"/>
  <c r="J50" i="6" s="1"/>
  <c r="H51" i="6"/>
  <c r="J51" i="6" s="1"/>
  <c r="H52" i="6"/>
  <c r="J52" i="6" s="1"/>
  <c r="H54" i="6"/>
  <c r="J54" i="6" s="1"/>
  <c r="H53" i="6"/>
  <c r="J53" i="6" s="1"/>
  <c r="I61" i="6"/>
  <c r="I56" i="6"/>
  <c r="H55" i="6"/>
  <c r="J55" i="6" s="1"/>
  <c r="H56" i="6"/>
  <c r="J56" i="6" s="1"/>
  <c r="H57" i="6"/>
  <c r="J57" i="6" s="1"/>
  <c r="H58" i="6"/>
  <c r="J58" i="6" s="1"/>
  <c r="H61" i="6"/>
  <c r="H59" i="6"/>
  <c r="J59" i="6" s="1"/>
  <c r="H60" i="6"/>
  <c r="J60" i="6" s="1"/>
  <c r="H69" i="6"/>
  <c r="I70" i="6"/>
  <c r="H70" i="6"/>
  <c r="I71" i="6"/>
  <c r="H71" i="6"/>
  <c r="H72" i="6"/>
  <c r="H73" i="6"/>
  <c r="J73" i="6" s="1"/>
  <c r="H74" i="6"/>
  <c r="I75" i="6"/>
  <c r="H75" i="6"/>
  <c r="I76" i="6"/>
  <c r="H76" i="6"/>
  <c r="H77" i="6"/>
  <c r="I78" i="6"/>
  <c r="H78" i="6"/>
  <c r="H79" i="6"/>
  <c r="I80" i="6"/>
  <c r="H80" i="6"/>
  <c r="H81" i="6"/>
  <c r="J81" i="6" s="1"/>
  <c r="H82" i="6"/>
  <c r="J82" i="6" s="1"/>
  <c r="H83" i="6"/>
  <c r="I84" i="6"/>
  <c r="H84" i="6"/>
  <c r="I85" i="6"/>
  <c r="H85" i="6"/>
  <c r="I86" i="6"/>
  <c r="H86" i="6"/>
  <c r="H87" i="6"/>
  <c r="J87" i="6" s="1"/>
  <c r="H88" i="6"/>
  <c r="J88" i="6" s="1"/>
  <c r="H91" i="6"/>
  <c r="H89" i="6"/>
  <c r="J89" i="6" s="1"/>
  <c r="H90" i="6"/>
  <c r="J90" i="6" s="1"/>
  <c r="I92" i="6"/>
  <c r="H92" i="6"/>
  <c r="D30" i="4"/>
  <c r="D13" i="4"/>
  <c r="I93" i="6"/>
  <c r="H93" i="6"/>
  <c r="H94" i="6"/>
  <c r="J94" i="6" s="1"/>
  <c r="H95" i="6"/>
  <c r="J95" i="6" s="1"/>
  <c r="I102" i="6"/>
  <c r="H102" i="6"/>
  <c r="C136" i="6"/>
  <c r="E136" i="6" s="1"/>
  <c r="F136" i="6" s="1"/>
  <c r="H105" i="6"/>
  <c r="J105" i="6" s="1"/>
  <c r="H103" i="6"/>
  <c r="J103" i="6" s="1"/>
  <c r="H104" i="6"/>
  <c r="I106" i="6"/>
  <c r="H106" i="6"/>
  <c r="I107" i="6"/>
  <c r="H107" i="6"/>
  <c r="H108" i="6"/>
  <c r="J108" i="6" s="1"/>
  <c r="H109" i="6"/>
  <c r="J109" i="6" s="1"/>
  <c r="H110" i="6"/>
  <c r="J110" i="6" s="1"/>
  <c r="H111" i="6"/>
  <c r="J111" i="6" s="1"/>
  <c r="H112" i="6"/>
  <c r="H113" i="6"/>
  <c r="I114" i="6"/>
  <c r="H114" i="6"/>
  <c r="H115" i="6"/>
  <c r="I116" i="6"/>
  <c r="H116" i="6"/>
  <c r="H117" i="6"/>
  <c r="J117" i="6" s="1"/>
  <c r="H118" i="6"/>
  <c r="I119" i="6"/>
  <c r="H119" i="6"/>
  <c r="H120" i="6"/>
  <c r="H121" i="6"/>
  <c r="I122" i="6"/>
  <c r="H122" i="6"/>
  <c r="H123" i="6"/>
  <c r="J123" i="6" s="1"/>
  <c r="H62" i="6" l="1"/>
  <c r="J41" i="6"/>
  <c r="J42" i="6"/>
  <c r="J43" i="6"/>
  <c r="J44" i="6"/>
  <c r="J46" i="6"/>
  <c r="J47" i="6"/>
  <c r="J61" i="6"/>
  <c r="J71" i="6"/>
  <c r="H96" i="6"/>
  <c r="J69" i="6"/>
  <c r="J70" i="6"/>
  <c r="J72" i="6"/>
  <c r="J74" i="6"/>
  <c r="J75" i="6"/>
  <c r="J76" i="6"/>
  <c r="J77" i="6"/>
  <c r="J78" i="6"/>
  <c r="J79" i="6"/>
  <c r="J80" i="6"/>
  <c r="J83" i="6"/>
  <c r="J84" i="6"/>
  <c r="J85" i="6"/>
  <c r="J86" i="6"/>
  <c r="J91" i="6"/>
  <c r="J92" i="6"/>
  <c r="J93" i="6"/>
  <c r="J102" i="6"/>
  <c r="J104" i="6"/>
  <c r="J106" i="6"/>
  <c r="J116" i="6"/>
  <c r="J107" i="6"/>
  <c r="J113" i="6"/>
  <c r="J112" i="6"/>
  <c r="J114" i="6"/>
  <c r="J115" i="6"/>
  <c r="J118" i="6"/>
  <c r="J119" i="6"/>
  <c r="J120" i="6"/>
  <c r="J121" i="6"/>
  <c r="J122" i="6"/>
  <c r="D29" i="4"/>
  <c r="D28" i="4"/>
  <c r="D27" i="4"/>
  <c r="H125" i="6"/>
  <c r="J125" i="6" s="1"/>
  <c r="H124" i="6"/>
  <c r="H126" i="6"/>
  <c r="J126" i="6" s="1"/>
  <c r="H127" i="6"/>
  <c r="J127" i="6" s="1"/>
  <c r="H128" i="6"/>
  <c r="J128" i="6" s="1"/>
  <c r="H129" i="6"/>
  <c r="J129" i="6" s="1"/>
  <c r="H130" i="6"/>
  <c r="J130" i="6" s="1"/>
  <c r="D12" i="4"/>
  <c r="D11" i="4"/>
  <c r="D10" i="4"/>
  <c r="J62" i="6" l="1"/>
  <c r="J96" i="6"/>
  <c r="J124" i="6"/>
  <c r="H131" i="6"/>
  <c r="H133" i="6" s="1"/>
  <c r="I140" i="6"/>
  <c r="H140" i="6"/>
  <c r="H142" i="6"/>
  <c r="I141" i="6"/>
  <c r="H141" i="6"/>
  <c r="H144" i="6"/>
  <c r="H143" i="6"/>
  <c r="J143" i="6" s="1"/>
  <c r="H145" i="6"/>
  <c r="J145" i="6" s="1"/>
  <c r="H146" i="6"/>
  <c r="J146" i="6" s="1"/>
  <c r="H147" i="6"/>
  <c r="I148" i="6"/>
  <c r="H148" i="6"/>
  <c r="H149" i="6"/>
  <c r="I150" i="6"/>
  <c r="H150" i="6"/>
  <c r="H151" i="6"/>
  <c r="I152" i="6"/>
  <c r="H152" i="6"/>
  <c r="I153" i="6"/>
  <c r="H153" i="6"/>
  <c r="H157" i="6"/>
  <c r="J157" i="6" s="1"/>
  <c r="H156" i="6"/>
  <c r="J156" i="6" s="1"/>
  <c r="H155" i="6"/>
  <c r="I154" i="6"/>
  <c r="H154" i="6"/>
  <c r="H159" i="6"/>
  <c r="J159" i="6" s="1"/>
  <c r="H158" i="6"/>
  <c r="I160" i="6"/>
  <c r="H160" i="6"/>
  <c r="H162" i="6"/>
  <c r="I161" i="6"/>
  <c r="H161" i="6"/>
  <c r="H163" i="6"/>
  <c r="I164" i="6"/>
  <c r="H164" i="6"/>
  <c r="H165" i="6"/>
  <c r="J165" i="6" s="1"/>
  <c r="I166" i="6"/>
  <c r="H166" i="6"/>
  <c r="H167" i="6"/>
  <c r="I168" i="6"/>
  <c r="I170" i="6"/>
  <c r="I169" i="6"/>
  <c r="H168" i="6"/>
  <c r="H170" i="6"/>
  <c r="H176" i="6"/>
  <c r="H202" i="6"/>
  <c r="H201" i="6"/>
  <c r="J201" i="6" s="1"/>
  <c r="H200" i="6"/>
  <c r="J200" i="6" s="1"/>
  <c r="H199" i="6"/>
  <c r="J199" i="6" s="1"/>
  <c r="H198" i="6"/>
  <c r="H197" i="6"/>
  <c r="J197" i="6" s="1"/>
  <c r="H196" i="6"/>
  <c r="J196" i="6" s="1"/>
  <c r="H195" i="6"/>
  <c r="J195" i="6" s="1"/>
  <c r="H194" i="6"/>
  <c r="J194" i="6" s="1"/>
  <c r="H193" i="6"/>
  <c r="J193" i="6" s="1"/>
  <c r="H192" i="6"/>
  <c r="J192" i="6" s="1"/>
  <c r="H191" i="6"/>
  <c r="J191" i="6" s="1"/>
  <c r="H190" i="6"/>
  <c r="J190" i="6" s="1"/>
  <c r="H189" i="6"/>
  <c r="J189" i="6" s="1"/>
  <c r="H188" i="6"/>
  <c r="J188" i="6" s="1"/>
  <c r="H187" i="6"/>
  <c r="J187" i="6" s="1"/>
  <c r="H186" i="6"/>
  <c r="J186" i="6" s="1"/>
  <c r="H185" i="6"/>
  <c r="J185" i="6" s="1"/>
  <c r="H184" i="6"/>
  <c r="J184" i="6" s="1"/>
  <c r="H183" i="6"/>
  <c r="J183" i="6" s="1"/>
  <c r="H182" i="6"/>
  <c r="J182" i="6" s="1"/>
  <c r="H181" i="6"/>
  <c r="J181" i="6" s="1"/>
  <c r="H180" i="6"/>
  <c r="J180" i="6" s="1"/>
  <c r="H179" i="6"/>
  <c r="J179" i="6" s="1"/>
  <c r="H178" i="6"/>
  <c r="J178" i="6" s="1"/>
  <c r="H177" i="6"/>
  <c r="J177" i="6" s="1"/>
  <c r="H169" i="6"/>
  <c r="J169" i="6" s="1"/>
  <c r="I198" i="6"/>
  <c r="H209" i="6"/>
  <c r="H210" i="6"/>
  <c r="J210" i="6" s="1"/>
  <c r="H211" i="6"/>
  <c r="J211" i="6" s="1"/>
  <c r="H212" i="6"/>
  <c r="J212" i="6" s="1"/>
  <c r="H213" i="6"/>
  <c r="I213" i="6"/>
  <c r="H214" i="6"/>
  <c r="J214" i="6" s="1"/>
  <c r="H215" i="6"/>
  <c r="J215" i="6" s="1"/>
  <c r="H216" i="6"/>
  <c r="J216" i="6" s="1"/>
  <c r="H217" i="6"/>
  <c r="J217" i="6" s="1"/>
  <c r="H218" i="6"/>
  <c r="J218" i="6" s="1"/>
  <c r="H219" i="6"/>
  <c r="J219" i="6" s="1"/>
  <c r="H220" i="6"/>
  <c r="I220" i="6"/>
  <c r="H221" i="6"/>
  <c r="J221" i="6" s="1"/>
  <c r="H222" i="6"/>
  <c r="J222" i="6" s="1"/>
  <c r="H223" i="6"/>
  <c r="J223" i="6" s="1"/>
  <c r="H224" i="6"/>
  <c r="J224" i="6" s="1"/>
  <c r="H225" i="6"/>
  <c r="J225" i="6" s="1"/>
  <c r="H226" i="6"/>
  <c r="J226" i="6" s="1"/>
  <c r="H227" i="6"/>
  <c r="J227" i="6" s="1"/>
  <c r="H228" i="6"/>
  <c r="J228" i="6" s="1"/>
  <c r="H229" i="6"/>
  <c r="J229" i="6" s="1"/>
  <c r="H230" i="6"/>
  <c r="I230" i="6"/>
  <c r="H231" i="6"/>
  <c r="J231" i="6" s="1"/>
  <c r="H232" i="6"/>
  <c r="I232" i="6"/>
  <c r="H233" i="6"/>
  <c r="J233" i="6" s="1"/>
  <c r="H234" i="6"/>
  <c r="J234" i="6" s="1"/>
  <c r="H235" i="6"/>
  <c r="J235" i="6" s="1"/>
  <c r="H236" i="6"/>
  <c r="J236" i="6" s="1"/>
  <c r="H237" i="6"/>
  <c r="J237" i="6" s="1"/>
  <c r="H238" i="6"/>
  <c r="J238" i="6" s="1"/>
  <c r="H239" i="6"/>
  <c r="I239" i="6"/>
  <c r="H240" i="6"/>
  <c r="J240" i="6" s="1"/>
  <c r="H241" i="6"/>
  <c r="J241" i="6" s="1"/>
  <c r="H242" i="6"/>
  <c r="J242" i="6" s="1"/>
  <c r="H243" i="6"/>
  <c r="J243" i="6" s="1"/>
  <c r="H244" i="6"/>
  <c r="J244" i="6" s="1"/>
  <c r="H245" i="6"/>
  <c r="J245" i="6" s="1"/>
  <c r="H246" i="6"/>
  <c r="J246" i="6" s="1"/>
  <c r="H247" i="6"/>
  <c r="J247" i="6" s="1"/>
  <c r="H248" i="6"/>
  <c r="I248" i="6"/>
  <c r="D8" i="4"/>
  <c r="H6" i="3"/>
  <c r="K6" i="3" s="1"/>
  <c r="H250" i="6" l="1"/>
  <c r="H172" i="6"/>
  <c r="J176" i="6"/>
  <c r="H203" i="6"/>
  <c r="J209" i="6"/>
  <c r="J131" i="6"/>
  <c r="J133" i="6" s="1"/>
  <c r="J140" i="6"/>
  <c r="J142" i="6"/>
  <c r="J141" i="6"/>
  <c r="J144" i="6"/>
  <c r="J147" i="6"/>
  <c r="J148" i="6"/>
  <c r="J149" i="6"/>
  <c r="J150" i="6"/>
  <c r="J151" i="6"/>
  <c r="J152" i="6"/>
  <c r="J153" i="6"/>
  <c r="K248" i="6"/>
  <c r="J170" i="6"/>
  <c r="J155" i="6"/>
  <c r="J154" i="6"/>
  <c r="J158" i="6"/>
  <c r="J168" i="6"/>
  <c r="J160" i="6"/>
  <c r="J162" i="6"/>
  <c r="J161" i="6"/>
  <c r="J163" i="6"/>
  <c r="J166" i="6"/>
  <c r="J164" i="6"/>
  <c r="K225" i="6"/>
  <c r="K220" i="6"/>
  <c r="J198" i="6"/>
  <c r="J232" i="6"/>
  <c r="K235" i="6"/>
  <c r="K218" i="6"/>
  <c r="K242" i="6"/>
  <c r="K211" i="6"/>
  <c r="K221" i="6"/>
  <c r="K246" i="6"/>
  <c r="K237" i="6"/>
  <c r="J230" i="6"/>
  <c r="K229" i="6"/>
  <c r="K223" i="6"/>
  <c r="K214" i="6"/>
  <c r="K213" i="6"/>
  <c r="K209" i="6"/>
  <c r="J202" i="6"/>
  <c r="K245" i="6"/>
  <c r="K244" i="6"/>
  <c r="K241" i="6"/>
  <c r="K240" i="6"/>
  <c r="J239" i="6"/>
  <c r="K238" i="6"/>
  <c r="K234" i="6"/>
  <c r="K233" i="6"/>
  <c r="K231" i="6"/>
  <c r="K230" i="6"/>
  <c r="K228" i="6"/>
  <c r="K227" i="6"/>
  <c r="K224" i="6"/>
  <c r="K210" i="6"/>
  <c r="K217" i="6"/>
  <c r="K216" i="6"/>
  <c r="J248" i="6"/>
  <c r="K247" i="6"/>
  <c r="K243" i="6"/>
  <c r="K239" i="6"/>
  <c r="K236" i="6"/>
  <c r="K232" i="6"/>
  <c r="K226" i="6"/>
  <c r="K222" i="6"/>
  <c r="J220" i="6"/>
  <c r="K219" i="6"/>
  <c r="K215" i="6"/>
  <c r="J213" i="6"/>
  <c r="K212" i="6"/>
  <c r="J6" i="3"/>
  <c r="K250" i="6" l="1"/>
  <c r="J203" i="6"/>
  <c r="J172" i="6"/>
  <c r="J250" i="6"/>
  <c r="H7" i="3"/>
  <c r="K9" i="3"/>
  <c r="H9" i="3"/>
  <c r="J9" i="3" s="1"/>
  <c r="J8" i="3"/>
  <c r="H8" i="3"/>
  <c r="K8" i="3" s="1"/>
  <c r="I11" i="3"/>
  <c r="H11" i="3"/>
  <c r="H10" i="3"/>
  <c r="I12" i="3"/>
  <c r="H12" i="3"/>
  <c r="J7" i="3" l="1"/>
  <c r="K7" i="3"/>
  <c r="J10" i="3"/>
  <c r="K11" i="3"/>
  <c r="J11" i="3"/>
  <c r="K10" i="3"/>
  <c r="J12" i="3"/>
  <c r="K12" i="3"/>
  <c r="H15" i="3"/>
  <c r="K15" i="3" s="1"/>
  <c r="H14" i="3"/>
  <c r="K14" i="3" s="1"/>
  <c r="I13" i="3"/>
  <c r="H13" i="3"/>
  <c r="H17" i="3"/>
  <c r="J17" i="3" s="1"/>
  <c r="H16" i="3"/>
  <c r="K16" i="3" s="1"/>
  <c r="H19" i="3"/>
  <c r="K19" i="3" s="1"/>
  <c r="H18" i="3"/>
  <c r="J18" i="3" s="1"/>
  <c r="H22" i="3"/>
  <c r="K22" i="3" s="1"/>
  <c r="H21" i="3"/>
  <c r="K21" i="3" s="1"/>
  <c r="H20" i="3"/>
  <c r="K20" i="3" s="1"/>
  <c r="H23" i="3"/>
  <c r="J23" i="3" s="1"/>
  <c r="I26" i="3"/>
  <c r="H26" i="3"/>
  <c r="H25" i="3"/>
  <c r="K25" i="3" s="1"/>
  <c r="H24" i="3"/>
  <c r="J24" i="3" s="1"/>
  <c r="H28" i="3"/>
  <c r="K28" i="3" s="1"/>
  <c r="H27" i="3"/>
  <c r="K27" i="3" s="1"/>
  <c r="H31" i="3"/>
  <c r="J31" i="3" s="1"/>
  <c r="H30" i="3"/>
  <c r="J30" i="3" s="1"/>
  <c r="H29" i="3"/>
  <c r="K29" i="3" s="1"/>
  <c r="I33" i="3"/>
  <c r="H33" i="3"/>
  <c r="H32" i="3"/>
  <c r="J32" i="3" s="1"/>
  <c r="H35" i="3"/>
  <c r="J35" i="3" s="1"/>
  <c r="H34" i="3"/>
  <c r="K34" i="3" s="1"/>
  <c r="I36" i="3"/>
  <c r="H36" i="3"/>
  <c r="H38" i="3"/>
  <c r="J38" i="3" s="1"/>
  <c r="H37" i="3"/>
  <c r="K37" i="3" s="1"/>
  <c r="H40" i="3"/>
  <c r="K40" i="3" s="1"/>
  <c r="H39" i="3"/>
  <c r="J39" i="3" s="1"/>
  <c r="H42" i="3"/>
  <c r="J42" i="3" s="1"/>
  <c r="I41" i="3"/>
  <c r="H41" i="3"/>
  <c r="I43" i="3"/>
  <c r="H43" i="3"/>
  <c r="H45" i="3"/>
  <c r="J45" i="3" s="1"/>
  <c r="H44" i="3"/>
  <c r="K44" i="3" s="1"/>
  <c r="H48" i="3"/>
  <c r="K48" i="3" s="1"/>
  <c r="H47" i="3"/>
  <c r="K47" i="3" s="1"/>
  <c r="H49" i="3"/>
  <c r="K49" i="3" s="1"/>
  <c r="H50" i="3"/>
  <c r="J50" i="3" s="1"/>
  <c r="H51" i="3"/>
  <c r="J51" i="3" s="1"/>
  <c r="H53" i="3"/>
  <c r="K53" i="3" s="1"/>
  <c r="H52" i="3"/>
  <c r="J52" i="3" s="1"/>
  <c r="H56" i="3"/>
  <c r="K56" i="3" s="1"/>
  <c r="H55" i="3"/>
  <c r="K55" i="3" s="1"/>
  <c r="H54" i="3"/>
  <c r="J54" i="3" s="1"/>
  <c r="H59" i="3"/>
  <c r="J59" i="3" s="1"/>
  <c r="H58" i="3"/>
  <c r="J58" i="3" s="1"/>
  <c r="H57" i="3"/>
  <c r="K57" i="3" s="1"/>
  <c r="H61" i="3"/>
  <c r="K61" i="3" s="1"/>
  <c r="H60" i="3"/>
  <c r="K60" i="3" s="1"/>
  <c r="H62" i="3"/>
  <c r="J62" i="3" s="1"/>
  <c r="H63" i="3"/>
  <c r="J63" i="3" s="1"/>
  <c r="H65" i="3"/>
  <c r="K65" i="3" s="1"/>
  <c r="H64" i="3"/>
  <c r="J64" i="3" s="1"/>
  <c r="H67" i="3"/>
  <c r="J67" i="3" s="1"/>
  <c r="H66" i="3"/>
  <c r="K66" i="3" s="1"/>
  <c r="H68" i="3"/>
  <c r="J68" i="3" s="1"/>
  <c r="H69" i="3"/>
  <c r="K69" i="3" s="1"/>
  <c r="H70" i="3"/>
  <c r="J70" i="3" s="1"/>
  <c r="H71" i="3"/>
  <c r="J71" i="3" s="1"/>
  <c r="H73" i="3"/>
  <c r="J73" i="3" s="1"/>
  <c r="H72" i="3"/>
  <c r="K72" i="3" s="1"/>
  <c r="H74" i="3"/>
  <c r="J74" i="3" s="1"/>
  <c r="H75" i="3"/>
  <c r="J75" i="3" s="1"/>
  <c r="D7" i="4"/>
  <c r="I76" i="3"/>
  <c r="H76" i="3"/>
  <c r="H77" i="3"/>
  <c r="K77" i="3" s="1"/>
  <c r="H81" i="3"/>
  <c r="H80" i="3"/>
  <c r="J80" i="3" s="1"/>
  <c r="H79" i="3"/>
  <c r="J79" i="3" s="1"/>
  <c r="I82" i="3"/>
  <c r="H82" i="3"/>
  <c r="H84" i="3"/>
  <c r="J84" i="3" s="1"/>
  <c r="H83" i="3"/>
  <c r="J83" i="3" s="1"/>
  <c r="H86" i="3"/>
  <c r="J86" i="3" s="1"/>
  <c r="H85" i="3"/>
  <c r="J85" i="3" s="1"/>
  <c r="H89" i="3"/>
  <c r="K89" i="3" s="1"/>
  <c r="H88" i="3"/>
  <c r="K88" i="3" s="1"/>
  <c r="H87" i="3"/>
  <c r="J87" i="3" s="1"/>
  <c r="I91" i="3"/>
  <c r="H91" i="3"/>
  <c r="H90" i="3"/>
  <c r="H93" i="3"/>
  <c r="K93" i="3" s="1"/>
  <c r="H92" i="3"/>
  <c r="K92" i="3" s="1"/>
  <c r="H95" i="3"/>
  <c r="K95" i="3" s="1"/>
  <c r="H94" i="3"/>
  <c r="J94" i="3" s="1"/>
  <c r="I98" i="3"/>
  <c r="H98" i="3"/>
  <c r="H96" i="3"/>
  <c r="K96" i="3" s="1"/>
  <c r="H97" i="3"/>
  <c r="H100" i="3"/>
  <c r="I99" i="3"/>
  <c r="H99" i="3"/>
  <c r="H102" i="3"/>
  <c r="J102" i="3" s="1"/>
  <c r="H101" i="3"/>
  <c r="K101" i="3" s="1"/>
  <c r="H103" i="3"/>
  <c r="I104" i="3"/>
  <c r="H104" i="3"/>
  <c r="H106" i="3"/>
  <c r="J106" i="3" s="1"/>
  <c r="H105" i="3"/>
  <c r="K105" i="3" s="1"/>
  <c r="H107" i="3"/>
  <c r="J107" i="3" s="1"/>
  <c r="H108" i="3"/>
  <c r="K108" i="3" s="1"/>
  <c r="H109" i="3"/>
  <c r="J109" i="3" s="1"/>
  <c r="H111" i="3"/>
  <c r="J111" i="3" s="1"/>
  <c r="H110" i="3"/>
  <c r="K110" i="3" s="1"/>
  <c r="I112" i="3"/>
  <c r="H112" i="3"/>
  <c r="I114" i="3"/>
  <c r="H114" i="3"/>
  <c r="H113" i="3"/>
  <c r="K113" i="3" s="1"/>
  <c r="D9" i="4"/>
  <c r="H115" i="3"/>
  <c r="J115" i="3" s="1"/>
  <c r="H131" i="3"/>
  <c r="I129" i="3"/>
  <c r="H129" i="3"/>
  <c r="H128" i="3"/>
  <c r="H127" i="3"/>
  <c r="H126" i="3"/>
  <c r="H118" i="3"/>
  <c r="J118" i="3" s="1"/>
  <c r="H117" i="3"/>
  <c r="K117" i="3" s="1"/>
  <c r="H120" i="3"/>
  <c r="K120" i="3" s="1"/>
  <c r="H119" i="3"/>
  <c r="K119" i="3" s="1"/>
  <c r="H123" i="3"/>
  <c r="J123" i="3" s="1"/>
  <c r="H122" i="3"/>
  <c r="K122" i="3" s="1"/>
  <c r="H121" i="3"/>
  <c r="J121" i="3" s="1"/>
  <c r="I130" i="3"/>
  <c r="H130" i="3"/>
  <c r="H125" i="3"/>
  <c r="H124" i="3"/>
  <c r="H132" i="3"/>
  <c r="I132" i="3"/>
  <c r="D6" i="4"/>
  <c r="H134" i="3"/>
  <c r="I133" i="3"/>
  <c r="H133" i="3"/>
  <c r="I138" i="3"/>
  <c r="H138" i="3"/>
  <c r="H137" i="3"/>
  <c r="J137" i="3" s="1"/>
  <c r="H136" i="3"/>
  <c r="J136" i="3" s="1"/>
  <c r="H135" i="3"/>
  <c r="J135" i="3" s="1"/>
  <c r="H139" i="3"/>
  <c r="J139" i="3" s="1"/>
  <c r="H141" i="3"/>
  <c r="J141" i="3" s="1"/>
  <c r="H140" i="3"/>
  <c r="J140" i="3" s="1"/>
  <c r="H143" i="3"/>
  <c r="K143" i="3" s="1"/>
  <c r="H145" i="3"/>
  <c r="J145" i="3" s="1"/>
  <c r="H144" i="3"/>
  <c r="K144" i="3" s="1"/>
  <c r="H147" i="3"/>
  <c r="I146" i="3"/>
  <c r="H146" i="3"/>
  <c r="H148" i="3"/>
  <c r="K148" i="3" s="1"/>
  <c r="H149" i="3"/>
  <c r="J149" i="3" s="1"/>
  <c r="H150" i="3"/>
  <c r="K150" i="3" s="1"/>
  <c r="H151" i="3"/>
  <c r="K151" i="3" s="1"/>
  <c r="H153" i="3"/>
  <c r="H152" i="3"/>
  <c r="I154" i="3"/>
  <c r="H154" i="3"/>
  <c r="H156" i="3"/>
  <c r="K156" i="3" s="1"/>
  <c r="H155" i="3"/>
  <c r="J155" i="3" s="1"/>
  <c r="H160" i="3"/>
  <c r="J160" i="3" s="1"/>
  <c r="H159" i="3"/>
  <c r="H158" i="3"/>
  <c r="H157" i="3"/>
  <c r="K157" i="3" s="1"/>
  <c r="D5" i="4"/>
  <c r="D4" i="4"/>
  <c r="D3" i="4"/>
  <c r="J15" i="3" l="1"/>
  <c r="J13" i="3"/>
  <c r="K13" i="3"/>
  <c r="J14" i="3"/>
  <c r="K26" i="3"/>
  <c r="J19" i="3"/>
  <c r="J16" i="3"/>
  <c r="K17" i="3"/>
  <c r="K18" i="3"/>
  <c r="J22" i="3"/>
  <c r="J21" i="3"/>
  <c r="J20" i="3"/>
  <c r="J48" i="3"/>
  <c r="K23" i="3"/>
  <c r="J26" i="3"/>
  <c r="K31" i="3"/>
  <c r="K111" i="3"/>
  <c r="J28" i="3"/>
  <c r="J25" i="3"/>
  <c r="K24" i="3"/>
  <c r="J27" i="3"/>
  <c r="K30" i="3"/>
  <c r="K38" i="3"/>
  <c r="J29" i="3"/>
  <c r="J33" i="3"/>
  <c r="K33" i="3"/>
  <c r="K32" i="3"/>
  <c r="J47" i="3"/>
  <c r="K104" i="3"/>
  <c r="J34" i="3"/>
  <c r="K35" i="3"/>
  <c r="K36" i="3"/>
  <c r="J36" i="3"/>
  <c r="J37" i="3"/>
  <c r="J40" i="3"/>
  <c r="K39" i="3"/>
  <c r="K41" i="3"/>
  <c r="J41" i="3"/>
  <c r="K42" i="3"/>
  <c r="J44" i="3"/>
  <c r="J43" i="3"/>
  <c r="K43" i="3"/>
  <c r="K45" i="3"/>
  <c r="J114" i="3"/>
  <c r="J49" i="3"/>
  <c r="J56" i="3"/>
  <c r="K50" i="3"/>
  <c r="K51" i="3"/>
  <c r="J53" i="3"/>
  <c r="K52" i="3"/>
  <c r="K54" i="3"/>
  <c r="J55" i="3"/>
  <c r="K59" i="3"/>
  <c r="J57" i="3"/>
  <c r="K58" i="3"/>
  <c r="J61" i="3"/>
  <c r="J60" i="3"/>
  <c r="K62" i="3"/>
  <c r="K63" i="3"/>
  <c r="J65" i="3"/>
  <c r="K67" i="3"/>
  <c r="K64" i="3"/>
  <c r="J66" i="3"/>
  <c r="K68" i="3"/>
  <c r="J69" i="3"/>
  <c r="K80" i="3"/>
  <c r="K70" i="3"/>
  <c r="K71" i="3"/>
  <c r="J72" i="3"/>
  <c r="K73" i="3"/>
  <c r="K74" i="3"/>
  <c r="K75" i="3"/>
  <c r="J76" i="3"/>
  <c r="K76" i="3"/>
  <c r="J77" i="3"/>
  <c r="J81" i="3"/>
  <c r="K81" i="3"/>
  <c r="K79" i="3"/>
  <c r="J82" i="3"/>
  <c r="K82" i="3"/>
  <c r="K83" i="3"/>
  <c r="K84" i="3"/>
  <c r="K85" i="3"/>
  <c r="K86" i="3"/>
  <c r="K87" i="3"/>
  <c r="J89" i="3"/>
  <c r="J88" i="3"/>
  <c r="J90" i="3"/>
  <c r="J91" i="3"/>
  <c r="K90" i="3"/>
  <c r="K91" i="3"/>
  <c r="J92" i="3"/>
  <c r="J93" i="3"/>
  <c r="J95" i="3"/>
  <c r="K94" i="3"/>
  <c r="J98" i="3"/>
  <c r="K98" i="3"/>
  <c r="J96" i="3"/>
  <c r="K97" i="3"/>
  <c r="J97" i="3"/>
  <c r="J99" i="3"/>
  <c r="J100" i="3"/>
  <c r="K99" i="3"/>
  <c r="K100" i="3"/>
  <c r="J101" i="3"/>
  <c r="K102" i="3"/>
  <c r="J103" i="3"/>
  <c r="K103" i="3"/>
  <c r="J104" i="3"/>
  <c r="J105" i="3"/>
  <c r="K106" i="3"/>
  <c r="K107" i="3"/>
  <c r="J108" i="3"/>
  <c r="K109" i="3"/>
  <c r="J110" i="3"/>
  <c r="J112" i="3"/>
  <c r="K112" i="3"/>
  <c r="J113" i="3"/>
  <c r="K114" i="3"/>
  <c r="K115" i="3"/>
  <c r="J131" i="3"/>
  <c r="K131" i="3"/>
  <c r="J126" i="3"/>
  <c r="J127" i="3"/>
  <c r="J128" i="3"/>
  <c r="J129" i="3"/>
  <c r="K126" i="3"/>
  <c r="K127" i="3"/>
  <c r="K128" i="3"/>
  <c r="K129" i="3"/>
  <c r="J117" i="3"/>
  <c r="K118" i="3"/>
  <c r="J120" i="3"/>
  <c r="J119" i="3"/>
  <c r="K138" i="3"/>
  <c r="K132" i="3"/>
  <c r="J122" i="3"/>
  <c r="K123" i="3"/>
  <c r="K121" i="3"/>
  <c r="K124" i="3"/>
  <c r="J124" i="3"/>
  <c r="J125" i="3"/>
  <c r="K125" i="3"/>
  <c r="J130" i="3"/>
  <c r="K130" i="3"/>
  <c r="J132" i="3"/>
  <c r="J138" i="3"/>
  <c r="K133" i="3"/>
  <c r="J134" i="3"/>
  <c r="K134" i="3"/>
  <c r="J133" i="3"/>
  <c r="K135" i="3"/>
  <c r="K136" i="3"/>
  <c r="K137" i="3"/>
  <c r="K139" i="3"/>
  <c r="K140" i="3"/>
  <c r="K141" i="3"/>
  <c r="J143" i="3"/>
  <c r="J144" i="3"/>
  <c r="K145" i="3"/>
  <c r="K146" i="3"/>
  <c r="J146" i="3"/>
  <c r="J147" i="3"/>
  <c r="K147" i="3"/>
  <c r="J148" i="3"/>
  <c r="K149" i="3"/>
  <c r="J150" i="3"/>
  <c r="J151" i="3"/>
  <c r="K152" i="3"/>
  <c r="K153" i="3"/>
  <c r="J153" i="3"/>
  <c r="J152" i="3"/>
  <c r="J154" i="3"/>
  <c r="K154" i="3"/>
  <c r="K155" i="3"/>
  <c r="J156" i="3"/>
  <c r="J157" i="3"/>
  <c r="J158" i="3"/>
  <c r="K158" i="3"/>
  <c r="K159" i="3"/>
  <c r="J159" i="3"/>
  <c r="K160" i="3"/>
  <c r="H161" i="3"/>
  <c r="K161" i="3" s="1"/>
  <c r="H163" i="3"/>
  <c r="K163" i="3" s="1"/>
  <c r="H162" i="3"/>
  <c r="K162" i="3" s="1"/>
  <c r="H165" i="3"/>
  <c r="K165" i="3" s="1"/>
  <c r="H164" i="3"/>
  <c r="K164" i="3" s="1"/>
  <c r="H167" i="3"/>
  <c r="K167" i="3" s="1"/>
  <c r="H166" i="3"/>
  <c r="J166" i="3" s="1"/>
  <c r="H170" i="3"/>
  <c r="J170" i="3" s="1"/>
  <c r="H169" i="3"/>
  <c r="J169" i="3" s="1"/>
  <c r="H168" i="3"/>
  <c r="K168" i="3" s="1"/>
  <c r="H172" i="3"/>
  <c r="K172" i="3" s="1"/>
  <c r="H171" i="3"/>
  <c r="J171" i="3" s="1"/>
  <c r="H174" i="3"/>
  <c r="J174" i="3" s="1"/>
  <c r="H173" i="3"/>
  <c r="K173" i="3" s="1"/>
  <c r="H176" i="3"/>
  <c r="K176" i="3" s="1"/>
  <c r="H177" i="3"/>
  <c r="K177" i="3" s="1"/>
  <c r="H178" i="3"/>
  <c r="K178" i="3" s="1"/>
  <c r="H179" i="3"/>
  <c r="I180" i="3"/>
  <c r="H180" i="3"/>
  <c r="H182" i="3"/>
  <c r="K182" i="3" s="1"/>
  <c r="H181" i="3"/>
  <c r="K181" i="3" s="1"/>
  <c r="I183" i="3"/>
  <c r="H183" i="3"/>
  <c r="I185" i="3"/>
  <c r="H185" i="3"/>
  <c r="H184" i="3"/>
  <c r="J184" i="3" s="1"/>
  <c r="H187" i="3"/>
  <c r="K187" i="3" s="1"/>
  <c r="H186" i="3"/>
  <c r="K186" i="3" s="1"/>
  <c r="H189" i="3"/>
  <c r="K189" i="3" s="1"/>
  <c r="I188" i="3"/>
  <c r="H188" i="3"/>
  <c r="I190" i="3"/>
  <c r="H190" i="3"/>
  <c r="H192" i="3"/>
  <c r="I191" i="3"/>
  <c r="H191" i="3"/>
  <c r="H194" i="3"/>
  <c r="J194" i="3" s="1"/>
  <c r="H193" i="3"/>
  <c r="K193" i="3" s="1"/>
  <c r="H195" i="3"/>
  <c r="K195" i="3" s="1"/>
  <c r="H196" i="3"/>
  <c r="J196" i="3" s="1"/>
  <c r="H198" i="3"/>
  <c r="J198" i="3" s="1"/>
  <c r="H197" i="3"/>
  <c r="K197" i="3" s="1"/>
  <c r="H199" i="3"/>
  <c r="K199" i="3" s="1"/>
  <c r="H200" i="3"/>
  <c r="K200" i="3" s="1"/>
  <c r="I202" i="3"/>
  <c r="H202" i="3"/>
  <c r="H201" i="3"/>
  <c r="H204" i="3"/>
  <c r="K204" i="3" s="1"/>
  <c r="H203" i="3"/>
  <c r="K203" i="3" s="1"/>
  <c r="H206" i="3"/>
  <c r="K206" i="3" s="1"/>
  <c r="H205" i="3"/>
  <c r="J205" i="3" s="1"/>
  <c r="H208" i="3"/>
  <c r="J208" i="3" s="1"/>
  <c r="H207" i="3"/>
  <c r="K207" i="3" s="1"/>
  <c r="H210" i="3"/>
  <c r="J210" i="3" s="1"/>
  <c r="H209" i="3"/>
  <c r="J209" i="3" s="1"/>
  <c r="H213" i="3"/>
  <c r="I212" i="3"/>
  <c r="H212" i="3"/>
  <c r="H214" i="3"/>
  <c r="K214" i="3" s="1"/>
  <c r="I215" i="3"/>
  <c r="H215" i="3"/>
  <c r="I217" i="3"/>
  <c r="H217" i="3"/>
  <c r="H216" i="3"/>
  <c r="H218" i="3"/>
  <c r="K218" i="3" s="1"/>
  <c r="H219" i="3"/>
  <c r="K219" i="3" s="1"/>
  <c r="I220" i="3"/>
  <c r="H220" i="3"/>
  <c r="H221" i="3"/>
  <c r="J221" i="3" s="1"/>
  <c r="H223" i="3"/>
  <c r="K223" i="3" s="1"/>
  <c r="H222" i="3"/>
  <c r="K222" i="3" s="1"/>
  <c r="H225" i="3"/>
  <c r="J225" i="3" s="1"/>
  <c r="H224" i="3"/>
  <c r="J224" i="3" s="1"/>
  <c r="I226" i="3"/>
  <c r="H226" i="3"/>
  <c r="H227" i="3"/>
  <c r="K227" i="3" s="1"/>
  <c r="H229" i="3"/>
  <c r="K229" i="3" s="1"/>
  <c r="H228" i="3"/>
  <c r="K228" i="3" s="1"/>
  <c r="H231" i="3"/>
  <c r="K231" i="3" s="1"/>
  <c r="H230" i="3"/>
  <c r="K230" i="3" s="1"/>
  <c r="H232" i="3"/>
  <c r="K232" i="3" s="1"/>
  <c r="H233" i="3"/>
  <c r="J233" i="3" s="1"/>
  <c r="H234" i="3"/>
  <c r="K234" i="3" s="1"/>
  <c r="H236" i="3"/>
  <c r="K236" i="3" s="1"/>
  <c r="H235" i="3"/>
  <c r="J235" i="3" s="1"/>
  <c r="H237" i="3"/>
  <c r="J237" i="3" s="1"/>
  <c r="H239" i="3"/>
  <c r="J239" i="3" s="1"/>
  <c r="H238" i="3"/>
  <c r="K238" i="3" s="1"/>
  <c r="H241" i="3"/>
  <c r="J241" i="3" s="1"/>
  <c r="H240" i="3"/>
  <c r="J240" i="3" s="1"/>
  <c r="H243" i="3"/>
  <c r="J243" i="3" s="1"/>
  <c r="H242" i="3"/>
  <c r="J242" i="3" s="1"/>
  <c r="H245" i="3"/>
  <c r="K245" i="3" s="1"/>
  <c r="H244" i="3"/>
  <c r="K244" i="3" s="1"/>
  <c r="H247" i="3"/>
  <c r="I246" i="3"/>
  <c r="H246" i="3"/>
  <c r="H250" i="3"/>
  <c r="K250" i="3" s="1"/>
  <c r="H249" i="3"/>
  <c r="K249" i="3" s="1"/>
  <c r="H252" i="3"/>
  <c r="K252" i="3" s="1"/>
  <c r="H251" i="3"/>
  <c r="K251" i="3" s="1"/>
  <c r="H253" i="3"/>
  <c r="K253" i="3" s="1"/>
  <c r="H255" i="3"/>
  <c r="K255" i="3" s="1"/>
  <c r="H254" i="3"/>
  <c r="K254" i="3" s="1"/>
  <c r="I257" i="3"/>
  <c r="H257" i="3"/>
  <c r="H256" i="3"/>
  <c r="I258" i="3"/>
  <c r="H258" i="3"/>
  <c r="H260" i="3"/>
  <c r="I259" i="3"/>
  <c r="H259" i="3"/>
  <c r="I261" i="3"/>
  <c r="H261" i="3"/>
  <c r="H263" i="3"/>
  <c r="J263" i="3" s="1"/>
  <c r="H262" i="3"/>
  <c r="J262" i="3" s="1"/>
  <c r="I264" i="3"/>
  <c r="H264" i="3"/>
  <c r="I265" i="3"/>
  <c r="H265" i="3"/>
  <c r="H266" i="3"/>
  <c r="K266" i="3" s="1"/>
  <c r="I267" i="3"/>
  <c r="H267" i="3"/>
  <c r="H269" i="3"/>
  <c r="K269" i="3" s="1"/>
  <c r="H268" i="3"/>
  <c r="K268" i="3" s="1"/>
  <c r="H270" i="3"/>
  <c r="K270" i="3" s="1"/>
  <c r="H271" i="3"/>
  <c r="J271" i="3" s="1"/>
  <c r="H273" i="3"/>
  <c r="K273" i="3" s="1"/>
  <c r="H272" i="3"/>
  <c r="K272" i="3" s="1"/>
  <c r="H275" i="3"/>
  <c r="K275" i="3" s="1"/>
  <c r="H274" i="3"/>
  <c r="K274" i="3" s="1"/>
  <c r="H276" i="3"/>
  <c r="J276" i="3" s="1"/>
  <c r="I278" i="3"/>
  <c r="H278" i="3"/>
  <c r="H277" i="3"/>
  <c r="K277" i="3" s="1"/>
  <c r="H279" i="3"/>
  <c r="J279" i="3" s="1"/>
  <c r="H280" i="3"/>
  <c r="K280" i="3" s="1"/>
  <c r="H281" i="3"/>
  <c r="K281" i="3" s="1"/>
  <c r="H282" i="3"/>
  <c r="K282" i="3" s="1"/>
  <c r="H283" i="3"/>
  <c r="K283" i="3" s="1"/>
  <c r="H285" i="3"/>
  <c r="K285" i="3" s="1"/>
  <c r="H286" i="3"/>
  <c r="K286" i="3" s="1"/>
  <c r="H288" i="3"/>
  <c r="K288" i="3" s="1"/>
  <c r="H287" i="3"/>
  <c r="K287" i="3" s="1"/>
  <c r="H289" i="3"/>
  <c r="K289" i="3" s="1"/>
  <c r="H291" i="3"/>
  <c r="K291" i="3" s="1"/>
  <c r="H290" i="3"/>
  <c r="J290" i="3" s="1"/>
  <c r="H292" i="3"/>
  <c r="K292" i="3" s="1"/>
  <c r="I293" i="3"/>
  <c r="H293" i="3"/>
  <c r="I294" i="3"/>
  <c r="H294" i="3"/>
  <c r="I295" i="3"/>
  <c r="H295" i="3"/>
  <c r="H296" i="3"/>
  <c r="K296" i="3" s="1"/>
  <c r="H297" i="3"/>
  <c r="K297" i="3" s="1"/>
  <c r="H298" i="3"/>
  <c r="K298" i="3" s="1"/>
  <c r="H299" i="3"/>
  <c r="J299" i="3" s="1"/>
  <c r="H300" i="3"/>
  <c r="K300" i="3" s="1"/>
  <c r="I302" i="3"/>
  <c r="H302" i="3"/>
  <c r="H304" i="3"/>
  <c r="J304" i="3" s="1"/>
  <c r="H301" i="3"/>
  <c r="K301" i="3" s="1"/>
  <c r="H303" i="3"/>
  <c r="K303" i="3" s="1"/>
  <c r="I305" i="3"/>
  <c r="H305" i="3"/>
  <c r="H306" i="3"/>
  <c r="K306" i="3" s="1"/>
  <c r="H307" i="3"/>
  <c r="J307" i="3" s="1"/>
  <c r="I309" i="3"/>
  <c r="H309" i="3"/>
  <c r="H310" i="3"/>
  <c r="J310" i="3" s="1"/>
  <c r="H311" i="3"/>
  <c r="J311" i="3" s="1"/>
  <c r="H313" i="3"/>
  <c r="J313" i="3" s="1"/>
  <c r="I314" i="3"/>
  <c r="H314" i="3"/>
  <c r="H315" i="3"/>
  <c r="K315" i="3" s="1"/>
  <c r="H316" i="3"/>
  <c r="K316" i="3" s="1"/>
  <c r="H317" i="3"/>
  <c r="J317" i="3" s="1"/>
  <c r="H312" i="3"/>
  <c r="J312" i="3" s="1"/>
  <c r="H319" i="3"/>
  <c r="K319" i="3" s="1"/>
  <c r="H318" i="3"/>
  <c r="K318" i="3" s="1"/>
  <c r="H320" i="3"/>
  <c r="J320" i="3" s="1"/>
  <c r="H321" i="3"/>
  <c r="I321" i="3"/>
  <c r="H323" i="3"/>
  <c r="K323" i="3" s="1"/>
  <c r="H322" i="3"/>
  <c r="J322" i="3" s="1"/>
  <c r="I10" i="1"/>
  <c r="H10" i="1"/>
  <c r="H12" i="1"/>
  <c r="J12" i="1" s="1"/>
  <c r="H11" i="1"/>
  <c r="J11" i="1" s="1"/>
  <c r="H13" i="1"/>
  <c r="J13" i="1" s="1"/>
  <c r="H14" i="1"/>
  <c r="J14" i="1" s="1"/>
  <c r="J15" i="1"/>
  <c r="H15" i="1"/>
  <c r="H16" i="1"/>
  <c r="J16" i="1" s="1"/>
  <c r="I21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17" i="1"/>
  <c r="J165" i="3" l="1"/>
  <c r="J199" i="3"/>
  <c r="J186" i="3"/>
  <c r="J173" i="3"/>
  <c r="K169" i="3"/>
  <c r="K190" i="3"/>
  <c r="J231" i="3"/>
  <c r="J204" i="3"/>
  <c r="J202" i="3"/>
  <c r="K198" i="3"/>
  <c r="J190" i="3"/>
  <c r="K166" i="3"/>
  <c r="J212" i="3"/>
  <c r="J180" i="3"/>
  <c r="J161" i="3"/>
  <c r="J163" i="3"/>
  <c r="J162" i="3"/>
  <c r="J164" i="3"/>
  <c r="J167" i="3"/>
  <c r="J168" i="3"/>
  <c r="K170" i="3"/>
  <c r="J172" i="3"/>
  <c r="K171" i="3"/>
  <c r="K174" i="3"/>
  <c r="J176" i="3"/>
  <c r="J177" i="3"/>
  <c r="J178" i="3"/>
  <c r="J179" i="3"/>
  <c r="K179" i="3"/>
  <c r="K180" i="3"/>
  <c r="J182" i="3"/>
  <c r="J181" i="3"/>
  <c r="J183" i="3"/>
  <c r="K183" i="3"/>
  <c r="K184" i="3"/>
  <c r="K185" i="3"/>
  <c r="J185" i="3"/>
  <c r="J187" i="3"/>
  <c r="J189" i="3"/>
  <c r="K188" i="3"/>
  <c r="J188" i="3"/>
  <c r="K191" i="3"/>
  <c r="J191" i="3"/>
  <c r="K192" i="3"/>
  <c r="J192" i="3"/>
  <c r="J193" i="3"/>
  <c r="K194" i="3"/>
  <c r="J195" i="3"/>
  <c r="K196" i="3"/>
  <c r="J197" i="3"/>
  <c r="J200" i="3"/>
  <c r="K201" i="3"/>
  <c r="J201" i="3"/>
  <c r="K202" i="3"/>
  <c r="J203" i="3"/>
  <c r="J206" i="3"/>
  <c r="K205" i="3"/>
  <c r="J207" i="3"/>
  <c r="K208" i="3"/>
  <c r="K209" i="3"/>
  <c r="K210" i="3"/>
  <c r="K212" i="3"/>
  <c r="J213" i="3"/>
  <c r="K213" i="3"/>
  <c r="J214" i="3"/>
  <c r="J215" i="3"/>
  <c r="K215" i="3"/>
  <c r="K216" i="3"/>
  <c r="J216" i="3"/>
  <c r="J217" i="3"/>
  <c r="K217" i="3"/>
  <c r="J218" i="3"/>
  <c r="J223" i="3"/>
  <c r="J219" i="3"/>
  <c r="J220" i="3"/>
  <c r="K220" i="3"/>
  <c r="K221" i="3"/>
  <c r="J222" i="3"/>
  <c r="J228" i="3"/>
  <c r="K242" i="3"/>
  <c r="K235" i="3"/>
  <c r="K224" i="3"/>
  <c r="K225" i="3"/>
  <c r="K226" i="3"/>
  <c r="J226" i="3"/>
  <c r="J227" i="3"/>
  <c r="J229" i="3"/>
  <c r="J230" i="3"/>
  <c r="K262" i="3"/>
  <c r="K233" i="3"/>
  <c r="J232" i="3"/>
  <c r="J264" i="3"/>
  <c r="K239" i="3"/>
  <c r="J301" i="3"/>
  <c r="J297" i="3"/>
  <c r="J275" i="3"/>
  <c r="J273" i="3"/>
  <c r="J252" i="3"/>
  <c r="J245" i="3"/>
  <c r="K276" i="3"/>
  <c r="K240" i="3"/>
  <c r="J234" i="3"/>
  <c r="J236" i="3"/>
  <c r="K237" i="3"/>
  <c r="J238" i="3"/>
  <c r="K241" i="3"/>
  <c r="K243" i="3"/>
  <c r="J244" i="3"/>
  <c r="J246" i="3"/>
  <c r="K246" i="3"/>
  <c r="K247" i="3"/>
  <c r="J247" i="3"/>
  <c r="J249" i="3"/>
  <c r="J250" i="3"/>
  <c r="J251" i="3"/>
  <c r="J253" i="3"/>
  <c r="J255" i="3"/>
  <c r="J254" i="3"/>
  <c r="K256" i="3"/>
  <c r="J256" i="3"/>
  <c r="K257" i="3"/>
  <c r="J257" i="3"/>
  <c r="J258" i="3"/>
  <c r="K258" i="3"/>
  <c r="J259" i="3"/>
  <c r="J260" i="3"/>
  <c r="K259" i="3"/>
  <c r="K260" i="3"/>
  <c r="J261" i="3"/>
  <c r="K261" i="3"/>
  <c r="K263" i="3"/>
  <c r="K264" i="3"/>
  <c r="J265" i="3"/>
  <c r="K265" i="3"/>
  <c r="J266" i="3"/>
  <c r="J267" i="3"/>
  <c r="K267" i="3"/>
  <c r="J269" i="3"/>
  <c r="J268" i="3"/>
  <c r="J270" i="3"/>
  <c r="K271" i="3"/>
  <c r="J272" i="3"/>
  <c r="J274" i="3"/>
  <c r="K278" i="3"/>
  <c r="J278" i="3"/>
  <c r="J277" i="3"/>
  <c r="K279" i="3"/>
  <c r="J280" i="3"/>
  <c r="J321" i="3"/>
  <c r="J319" i="3"/>
  <c r="K311" i="3"/>
  <c r="K294" i="3"/>
  <c r="J289" i="3"/>
  <c r="K293" i="3"/>
  <c r="J291" i="3"/>
  <c r="J281" i="3"/>
  <c r="J282" i="3"/>
  <c r="J283" i="3"/>
  <c r="J285" i="3"/>
  <c r="J286" i="3"/>
  <c r="J288" i="3"/>
  <c r="J287" i="3"/>
  <c r="K290" i="3"/>
  <c r="J292" i="3"/>
  <c r="J293" i="3"/>
  <c r="J323" i="3"/>
  <c r="K312" i="3"/>
  <c r="J309" i="3"/>
  <c r="K307" i="3"/>
  <c r="K304" i="3"/>
  <c r="K313" i="3"/>
  <c r="J294" i="3"/>
  <c r="J295" i="3"/>
  <c r="K295" i="3"/>
  <c r="J296" i="3"/>
  <c r="J298" i="3"/>
  <c r="K299" i="3"/>
  <c r="J300" i="3"/>
  <c r="K302" i="3"/>
  <c r="J302" i="3"/>
  <c r="J303" i="3"/>
  <c r="J305" i="3"/>
  <c r="K305" i="3"/>
  <c r="J306" i="3"/>
  <c r="K309" i="3"/>
  <c r="K310" i="3"/>
  <c r="K322" i="3"/>
  <c r="K321" i="3"/>
  <c r="J316" i="3"/>
  <c r="K320" i="3"/>
  <c r="J314" i="3"/>
  <c r="K314" i="3"/>
  <c r="J315" i="3"/>
  <c r="K317" i="3"/>
  <c r="J318" i="3"/>
  <c r="J10" i="1"/>
  <c r="J18" i="1"/>
  <c r="J20" i="1"/>
  <c r="J19" i="1"/>
  <c r="J23" i="1"/>
  <c r="J22" i="1"/>
  <c r="J24" i="1"/>
  <c r="I25" i="1"/>
  <c r="J25" i="1" s="1"/>
  <c r="I27" i="1"/>
  <c r="I26" i="1"/>
  <c r="I29" i="1"/>
  <c r="I30" i="1"/>
  <c r="J30" i="1"/>
  <c r="I28" i="1"/>
  <c r="I31" i="1"/>
  <c r="I33" i="1"/>
  <c r="I36" i="1"/>
  <c r="I35" i="1"/>
  <c r="I40" i="1"/>
  <c r="I42" i="1"/>
  <c r="I41" i="1"/>
  <c r="J43" i="1"/>
  <c r="I44" i="1"/>
  <c r="J47" i="1"/>
  <c r="I45" i="1"/>
  <c r="I48" i="1"/>
  <c r="I49" i="1"/>
  <c r="I50" i="1"/>
  <c r="I52" i="1"/>
  <c r="I53" i="1"/>
  <c r="I54" i="1"/>
  <c r="J55" i="1"/>
  <c r="J57" i="1"/>
  <c r="J56" i="1"/>
  <c r="J58" i="1"/>
  <c r="J59" i="1"/>
  <c r="I60" i="1"/>
  <c r="J61" i="1"/>
  <c r="I63" i="1"/>
  <c r="J62" i="1"/>
  <c r="J64" i="1"/>
  <c r="J65" i="1"/>
  <c r="J67" i="1"/>
  <c r="J66" i="1"/>
  <c r="J69" i="1"/>
  <c r="I70" i="1"/>
  <c r="J71" i="1"/>
  <c r="J72" i="1"/>
  <c r="J73" i="1"/>
  <c r="I75" i="1"/>
  <c r="I74" i="1"/>
  <c r="J76" i="1"/>
  <c r="J77" i="1"/>
  <c r="I79" i="1"/>
  <c r="J82" i="1"/>
  <c r="J81" i="1"/>
  <c r="I85" i="1"/>
  <c r="I84" i="1"/>
  <c r="I83" i="1"/>
  <c r="I87" i="1"/>
  <c r="J88" i="1"/>
  <c r="I91" i="1"/>
  <c r="I90" i="1"/>
  <c r="J92" i="1"/>
  <c r="J93" i="1"/>
  <c r="J94" i="1"/>
  <c r="J95" i="1"/>
  <c r="I97" i="1"/>
  <c r="J98" i="1"/>
  <c r="J99" i="1"/>
  <c r="I100" i="1"/>
  <c r="J102" i="1"/>
  <c r="I101" i="1"/>
  <c r="J103" i="1"/>
  <c r="J104" i="1"/>
  <c r="J106" i="1"/>
  <c r="J105" i="1"/>
  <c r="I107" i="1"/>
  <c r="J108" i="1"/>
  <c r="I109" i="1"/>
  <c r="I111" i="1"/>
  <c r="I112" i="1"/>
  <c r="J113" i="1"/>
  <c r="J114" i="1"/>
  <c r="I115" i="1"/>
  <c r="J118" i="1"/>
  <c r="J117" i="1"/>
  <c r="J120" i="1"/>
  <c r="J119" i="1"/>
  <c r="J121" i="1"/>
  <c r="I123" i="1"/>
  <c r="I124" i="1"/>
  <c r="J125" i="1"/>
  <c r="J126" i="1"/>
  <c r="J127" i="1"/>
  <c r="I129" i="1"/>
  <c r="I131" i="1"/>
  <c r="I132" i="1"/>
  <c r="J133" i="1"/>
  <c r="J134" i="1"/>
  <c r="J135" i="1"/>
  <c r="I137" i="1"/>
  <c r="J138" i="1"/>
  <c r="J139" i="1"/>
  <c r="J140" i="1"/>
  <c r="J141" i="1"/>
  <c r="I143" i="1"/>
  <c r="J144" i="1"/>
  <c r="J145" i="1"/>
  <c r="J146" i="1"/>
  <c r="J147" i="1"/>
  <c r="J150" i="1"/>
  <c r="J148" i="1"/>
  <c r="I152" i="1"/>
  <c r="I151" i="1"/>
  <c r="J153" i="1"/>
  <c r="J154" i="1"/>
  <c r="J155" i="1"/>
  <c r="J156" i="1"/>
  <c r="J157" i="1"/>
  <c r="J159" i="1"/>
  <c r="J158" i="1"/>
  <c r="I160" i="1"/>
  <c r="I161" i="1"/>
  <c r="J162" i="1"/>
  <c r="J164" i="1"/>
  <c r="J163" i="1"/>
  <c r="I167" i="1"/>
  <c r="J168" i="1"/>
  <c r="J171" i="1"/>
  <c r="I170" i="1"/>
  <c r="J174" i="1"/>
  <c r="J21" i="1" l="1"/>
  <c r="J26" i="1"/>
  <c r="J27" i="1"/>
  <c r="J29" i="1"/>
  <c r="J28" i="1"/>
  <c r="J32" i="1"/>
  <c r="J31" i="1"/>
  <c r="J33" i="1"/>
  <c r="J34" i="1"/>
  <c r="J36" i="1"/>
  <c r="J35" i="1"/>
  <c r="J41" i="1"/>
  <c r="J42" i="1"/>
  <c r="J39" i="1"/>
  <c r="J40" i="1"/>
  <c r="J53" i="1"/>
  <c r="J44" i="1"/>
  <c r="J45" i="1"/>
  <c r="J46" i="1"/>
  <c r="J48" i="1"/>
  <c r="J49" i="1"/>
  <c r="J50" i="1"/>
  <c r="J51" i="1"/>
  <c r="J52" i="1"/>
  <c r="J54" i="1"/>
  <c r="J60" i="1"/>
  <c r="J63" i="1"/>
  <c r="J68" i="1"/>
  <c r="J70" i="1"/>
  <c r="J74" i="1"/>
  <c r="J78" i="1"/>
  <c r="J84" i="1"/>
  <c r="J79" i="1"/>
  <c r="J80" i="1"/>
  <c r="J85" i="1"/>
  <c r="J83" i="1"/>
  <c r="J86" i="1"/>
  <c r="J87" i="1"/>
  <c r="J89" i="1"/>
  <c r="J90" i="1"/>
  <c r="J91" i="1"/>
  <c r="J100" i="1"/>
  <c r="J96" i="1"/>
  <c r="J97" i="1"/>
  <c r="J101" i="1"/>
  <c r="J107" i="1"/>
  <c r="J112" i="1"/>
  <c r="J109" i="1"/>
  <c r="J111" i="1"/>
  <c r="J110" i="1"/>
  <c r="J116" i="1"/>
  <c r="J115" i="1"/>
  <c r="J129" i="1"/>
  <c r="J122" i="1"/>
  <c r="J123" i="1"/>
  <c r="J124" i="1"/>
  <c r="J128" i="1"/>
  <c r="J130" i="1"/>
  <c r="J131" i="1"/>
  <c r="J132" i="1"/>
  <c r="J136" i="1"/>
  <c r="J137" i="1"/>
  <c r="J142" i="1"/>
  <c r="J143" i="1"/>
  <c r="J149" i="1"/>
  <c r="J152" i="1"/>
  <c r="J151" i="1"/>
  <c r="J167" i="1"/>
  <c r="J160" i="1"/>
  <c r="J161" i="1"/>
  <c r="J166" i="1"/>
  <c r="J170" i="1"/>
  <c r="J165" i="1"/>
  <c r="J169" i="1"/>
  <c r="J173" i="1"/>
  <c r="I172" i="1" l="1"/>
  <c r="J176" i="1"/>
  <c r="I175" i="1"/>
  <c r="J177" i="1"/>
  <c r="J178" i="1"/>
  <c r="J179" i="1"/>
  <c r="J181" i="1"/>
  <c r="I183" i="1"/>
  <c r="I182" i="1"/>
  <c r="J186" i="1"/>
  <c r="I184" i="1"/>
  <c r="I187" i="1"/>
  <c r="I189" i="1"/>
  <c r="I188" i="1"/>
  <c r="I192" i="1"/>
  <c r="I191" i="1"/>
  <c r="I190" i="1"/>
  <c r="I193" i="1"/>
  <c r="I194" i="1"/>
  <c r="J196" i="1"/>
  <c r="J198" i="1"/>
  <c r="J197" i="1"/>
  <c r="J199" i="1"/>
  <c r="J201" i="1"/>
  <c r="J200" i="1"/>
  <c r="J202" i="1"/>
  <c r="I204" i="1"/>
  <c r="I206" i="1"/>
  <c r="J207" i="1"/>
  <c r="I208" i="1"/>
  <c r="I209" i="1"/>
  <c r="I211" i="1"/>
  <c r="I213" i="1"/>
  <c r="J214" i="1"/>
  <c r="I212" i="1"/>
  <c r="I215" i="1"/>
  <c r="J217" i="1"/>
  <c r="I216" i="1"/>
  <c r="J218" i="1"/>
  <c r="I220" i="1"/>
  <c r="I222" i="1"/>
  <c r="I221" i="1"/>
  <c r="I223" i="1"/>
  <c r="I224" i="1"/>
  <c r="I226" i="1"/>
  <c r="J229" i="1"/>
  <c r="J228" i="1"/>
  <c r="I233" i="1"/>
  <c r="I234" i="1"/>
  <c r="I236" i="1"/>
  <c r="I237" i="1"/>
  <c r="J238" i="1"/>
  <c r="I240" i="1"/>
  <c r="I241" i="1"/>
  <c r="I243" i="1"/>
  <c r="I242" i="1"/>
  <c r="I245" i="1"/>
  <c r="I246" i="1"/>
  <c r="J247" i="1"/>
  <c r="J248" i="1"/>
  <c r="J249" i="1"/>
  <c r="J250" i="1"/>
  <c r="J251" i="1"/>
  <c r="J252" i="1"/>
  <c r="J254" i="1"/>
  <c r="J253" i="1"/>
  <c r="J255" i="1"/>
  <c r="I257" i="1"/>
  <c r="J256" i="1"/>
  <c r="J189" i="1" l="1"/>
  <c r="J184" i="1"/>
  <c r="J182" i="1"/>
  <c r="J172" i="1"/>
  <c r="J175" i="1"/>
  <c r="J180" i="1"/>
  <c r="J183" i="1"/>
  <c r="J185" i="1"/>
  <c r="J187" i="1"/>
  <c r="J190" i="1"/>
  <c r="J188" i="1"/>
  <c r="J192" i="1"/>
  <c r="J191" i="1"/>
  <c r="J193" i="1"/>
  <c r="J195" i="1"/>
  <c r="J194" i="1"/>
  <c r="J203" i="1"/>
  <c r="J206" i="1"/>
  <c r="J204" i="1"/>
  <c r="J205" i="1"/>
  <c r="J208" i="1"/>
  <c r="J210" i="1"/>
  <c r="J209" i="1"/>
  <c r="J216" i="1"/>
  <c r="J211" i="1"/>
  <c r="J215" i="1"/>
  <c r="J213" i="1"/>
  <c r="J212" i="1"/>
  <c r="J219" i="1"/>
  <c r="J224" i="1"/>
  <c r="J220" i="1"/>
  <c r="J222" i="1"/>
  <c r="J221" i="1"/>
  <c r="J223" i="1"/>
  <c r="J225" i="1"/>
  <c r="J226" i="1"/>
  <c r="J227" i="1"/>
  <c r="J231" i="1"/>
  <c r="J230" i="1"/>
  <c r="J232" i="1"/>
  <c r="J236" i="1"/>
  <c r="J233" i="1"/>
  <c r="J234" i="1"/>
  <c r="J235" i="1"/>
  <c r="J237" i="1"/>
  <c r="J239" i="1"/>
  <c r="J240" i="1"/>
  <c r="J241" i="1"/>
  <c r="J244" i="1"/>
  <c r="J243" i="1"/>
  <c r="J242" i="1"/>
  <c r="J245" i="1"/>
  <c r="J246" i="1"/>
  <c r="J257" i="1"/>
  <c r="J17" i="1"/>
</calcChain>
</file>

<file path=xl/sharedStrings.xml><?xml version="1.0" encoding="utf-8"?>
<sst xmlns="http://schemas.openxmlformats.org/spreadsheetml/2006/main" count="1619" uniqueCount="328">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</sst>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7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00296465532491"/>
          <c:y val="0.25854119454802937"/>
          <c:w val="0.67022389040749353"/>
          <c:h val="0.36896518691543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7344"/>
        <c:axId val="78327808"/>
      </c:barChart>
      <c:catAx>
        <c:axId val="7829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8327808"/>
        <c:crosses val="autoZero"/>
        <c:auto val="1"/>
        <c:lblAlgn val="ctr"/>
        <c:lblOffset val="100"/>
        <c:noMultiLvlLbl val="0"/>
      </c:catAx>
      <c:valAx>
        <c:axId val="78327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82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5023"/>
          <c:y val="0.48405263086596689"/>
          <c:w val="0.16813929346914541"/>
          <c:h val="0.2222171690879801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>
        <c:manualLayout>
          <c:xMode val="edge"/>
          <c:yMode val="edge"/>
          <c:x val="0.40840159158272848"/>
          <c:y val="1.406420564267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914881933007587E-2"/>
                  <c:y val="-9.8310291858678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59143327841845E-2"/>
                  <c:y val="0.14746543778803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43168"/>
        <c:axId val="78370688"/>
      </c:lineChart>
      <c:catAx>
        <c:axId val="78343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370688"/>
        <c:crosses val="autoZero"/>
        <c:auto val="1"/>
        <c:lblAlgn val="ctr"/>
        <c:lblOffset val="100"/>
        <c:noMultiLvlLbl val="0"/>
      </c:catAx>
      <c:valAx>
        <c:axId val="78370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834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702656"/>
        <c:axId val="79704448"/>
        <c:axId val="0"/>
      </c:bar3DChart>
      <c:catAx>
        <c:axId val="7970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79704448"/>
        <c:crosses val="autoZero"/>
        <c:auto val="1"/>
        <c:lblAlgn val="ctr"/>
        <c:lblOffset val="100"/>
        <c:noMultiLvlLbl val="0"/>
      </c:catAx>
      <c:valAx>
        <c:axId val="7970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70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varyColors val="0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37600"/>
        <c:axId val="79739136"/>
      </c:lineChart>
      <c:catAx>
        <c:axId val="79737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739136"/>
        <c:crosses val="autoZero"/>
        <c:auto val="1"/>
        <c:lblAlgn val="ctr"/>
        <c:lblOffset val="100"/>
        <c:noMultiLvlLbl val="0"/>
      </c:catAx>
      <c:valAx>
        <c:axId val="797391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97376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5820943513708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297859508172404E-2"/>
          <c:y val="0.35471848520861293"/>
          <c:w val="0.9063830100911342"/>
          <c:h val="0.37079544380816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9829632"/>
        <c:axId val="79835520"/>
      </c:barChart>
      <c:catAx>
        <c:axId val="7982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835520"/>
        <c:crosses val="autoZero"/>
        <c:auto val="1"/>
        <c:lblAlgn val="ctr"/>
        <c:lblOffset val="100"/>
        <c:noMultiLvlLbl val="0"/>
      </c:catAx>
      <c:valAx>
        <c:axId val="79835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98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52"/>
  <sheetViews>
    <sheetView tabSelected="1" topLeftCell="A5" zoomScale="90" zoomScaleNormal="90" workbookViewId="0">
      <selection activeCell="A14" sqref="A14"/>
    </sheetView>
  </sheetViews>
  <sheetFormatPr defaultRowHeight="12.75" x14ac:dyDescent="0.2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19.2851562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1" s="261" customFormat="1" x14ac:dyDescent="0.2"/>
    <row r="7" spans="1:11" x14ac:dyDescent="0.2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1" x14ac:dyDescent="0.2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1" x14ac:dyDescent="0.2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1" ht="15.75" x14ac:dyDescent="0.2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2" spans="1:11" s="261" customFormat="1" ht="14.25" x14ac:dyDescent="0.2">
      <c r="A12" s="398"/>
      <c r="B12" s="399"/>
      <c r="C12" s="399"/>
      <c r="D12" s="400"/>
      <c r="E12" s="400"/>
      <c r="F12" s="401">
        <v>43647</v>
      </c>
      <c r="G12" s="399"/>
      <c r="H12" s="399"/>
      <c r="I12" s="402"/>
      <c r="J12" s="402"/>
      <c r="K12" s="389"/>
    </row>
    <row r="13" spans="1:11" s="261" customFormat="1" ht="14.25" x14ac:dyDescent="0.2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1" s="261" customFormat="1" ht="14.25" x14ac:dyDescent="0.2">
      <c r="A14" s="360">
        <v>43661</v>
      </c>
      <c r="B14" s="361" t="s">
        <v>102</v>
      </c>
      <c r="C14" s="362">
        <v>8000</v>
      </c>
      <c r="D14" s="362" t="s">
        <v>15</v>
      </c>
      <c r="E14" s="363">
        <v>120.25</v>
      </c>
      <c r="F14" s="363">
        <v>121.25</v>
      </c>
      <c r="G14" s="363">
        <v>0</v>
      </c>
      <c r="H14" s="364">
        <f t="shared" ref="H14" si="0">SUM(F14-E14)*C14</f>
        <v>8000</v>
      </c>
      <c r="I14" s="379">
        <v>0</v>
      </c>
      <c r="J14" s="388">
        <f t="shared" ref="J14" si="1">SUM(H14:I14)</f>
        <v>8000</v>
      </c>
      <c r="K14" s="389"/>
    </row>
    <row r="15" spans="1:11" s="261" customFormat="1" ht="14.25" x14ac:dyDescent="0.2">
      <c r="A15" s="360">
        <v>43658</v>
      </c>
      <c r="B15" s="361" t="s">
        <v>90</v>
      </c>
      <c r="C15" s="362">
        <v>1600</v>
      </c>
      <c r="D15" s="362" t="s">
        <v>15</v>
      </c>
      <c r="E15" s="363">
        <v>742</v>
      </c>
      <c r="F15" s="363">
        <v>747</v>
      </c>
      <c r="G15" s="363">
        <v>0</v>
      </c>
      <c r="H15" s="364">
        <f t="shared" ref="H15" si="2">SUM(F15-E15)*C15</f>
        <v>8000</v>
      </c>
      <c r="I15" s="379">
        <v>0</v>
      </c>
      <c r="J15" s="388">
        <f t="shared" ref="J15" si="3">SUM(H15:I15)</f>
        <v>8000</v>
      </c>
      <c r="K15" s="389"/>
    </row>
    <row r="16" spans="1:11" s="261" customFormat="1" ht="14.25" x14ac:dyDescent="0.2">
      <c r="A16" s="360">
        <v>43658</v>
      </c>
      <c r="B16" s="361" t="s">
        <v>92</v>
      </c>
      <c r="C16" s="362">
        <v>7000</v>
      </c>
      <c r="D16" s="362" t="s">
        <v>15</v>
      </c>
      <c r="E16" s="363">
        <v>199.5</v>
      </c>
      <c r="F16" s="363">
        <v>201</v>
      </c>
      <c r="G16" s="363">
        <v>0</v>
      </c>
      <c r="H16" s="364">
        <f t="shared" ref="H16" si="4">SUM(F16-E16)*C16</f>
        <v>10500</v>
      </c>
      <c r="I16" s="379">
        <v>0</v>
      </c>
      <c r="J16" s="388">
        <f t="shared" ref="J16" si="5">SUM(H16:I16)</f>
        <v>10500</v>
      </c>
      <c r="K16" s="389"/>
    </row>
    <row r="17" spans="1:11" s="261" customFormat="1" ht="14.25" x14ac:dyDescent="0.2">
      <c r="A17" s="360">
        <v>43657</v>
      </c>
      <c r="B17" s="361" t="s">
        <v>327</v>
      </c>
      <c r="C17" s="362">
        <v>800</v>
      </c>
      <c r="D17" s="362" t="s">
        <v>15</v>
      </c>
      <c r="E17" s="363">
        <v>1524</v>
      </c>
      <c r="F17" s="363">
        <v>1535</v>
      </c>
      <c r="G17" s="363">
        <v>1546</v>
      </c>
      <c r="H17" s="364">
        <f t="shared" ref="H17" si="6">SUM(F17-E17)*C17</f>
        <v>8800</v>
      </c>
      <c r="I17" s="379">
        <f>SUM(G17-F17)*C17</f>
        <v>8800</v>
      </c>
      <c r="J17" s="388">
        <f t="shared" ref="J17" si="7">SUM(H17:I17)</f>
        <v>17600</v>
      </c>
      <c r="K17" s="389"/>
    </row>
    <row r="18" spans="1:11" s="261" customFormat="1" ht="14.25" x14ac:dyDescent="0.2">
      <c r="A18" s="360">
        <v>43656</v>
      </c>
      <c r="B18" s="361" t="s">
        <v>326</v>
      </c>
      <c r="C18" s="362">
        <v>1500</v>
      </c>
      <c r="D18" s="362" t="s">
        <v>15</v>
      </c>
      <c r="E18" s="363">
        <v>916</v>
      </c>
      <c r="F18" s="363">
        <v>916</v>
      </c>
      <c r="G18" s="363">
        <v>0</v>
      </c>
      <c r="H18" s="364">
        <f t="shared" ref="H18" si="8">SUM(F18-E18)*C18</f>
        <v>0</v>
      </c>
      <c r="I18" s="379">
        <v>0</v>
      </c>
      <c r="J18" s="388">
        <f t="shared" ref="J18" si="9">SUM(H18:I18)</f>
        <v>0</v>
      </c>
      <c r="K18" s="389"/>
    </row>
    <row r="19" spans="1:11" s="261" customFormat="1" ht="14.25" x14ac:dyDescent="0.2">
      <c r="A19" s="360">
        <v>43655</v>
      </c>
      <c r="B19" s="361" t="s">
        <v>36</v>
      </c>
      <c r="C19" s="362">
        <v>5000</v>
      </c>
      <c r="D19" s="362" t="s">
        <v>15</v>
      </c>
      <c r="E19" s="363">
        <v>402</v>
      </c>
      <c r="F19" s="363">
        <v>404</v>
      </c>
      <c r="G19" s="363">
        <v>406</v>
      </c>
      <c r="H19" s="364">
        <f t="shared" ref="H19:H21" si="10">SUM(F19-E19)*C19</f>
        <v>10000</v>
      </c>
      <c r="I19" s="379">
        <f>SUM(G19-F19)*C19</f>
        <v>10000</v>
      </c>
      <c r="J19" s="388">
        <f t="shared" ref="J19" si="11">SUM(H19:I19)</f>
        <v>20000</v>
      </c>
      <c r="K19" s="389"/>
    </row>
    <row r="20" spans="1:11" s="261" customFormat="1" ht="14.25" x14ac:dyDescent="0.2">
      <c r="A20" s="360">
        <v>43654</v>
      </c>
      <c r="B20" s="361" t="s">
        <v>325</v>
      </c>
      <c r="C20" s="362">
        <v>3200</v>
      </c>
      <c r="D20" s="362" t="s">
        <v>13</v>
      </c>
      <c r="E20" s="363">
        <v>286</v>
      </c>
      <c r="F20" s="363">
        <v>283</v>
      </c>
      <c r="G20" s="363">
        <v>279</v>
      </c>
      <c r="H20" s="364">
        <f>SUM(E20-F20)*C20</f>
        <v>9600</v>
      </c>
      <c r="I20" s="379">
        <f>SUM(F20-G20)*C20</f>
        <v>12800</v>
      </c>
      <c r="J20" s="388">
        <f t="shared" ref="J20" si="12">SUM(H20:I20)</f>
        <v>22400</v>
      </c>
      <c r="K20" s="389"/>
    </row>
    <row r="21" spans="1:11" s="261" customFormat="1" ht="14.25" x14ac:dyDescent="0.2">
      <c r="A21" s="360">
        <v>43650</v>
      </c>
      <c r="B21" s="361" t="s">
        <v>62</v>
      </c>
      <c r="C21" s="362">
        <v>1200</v>
      </c>
      <c r="D21" s="362" t="s">
        <v>15</v>
      </c>
      <c r="E21" s="363">
        <v>1600</v>
      </c>
      <c r="F21" s="363">
        <v>1608</v>
      </c>
      <c r="G21" s="363">
        <v>1618</v>
      </c>
      <c r="H21" s="364">
        <f t="shared" si="10"/>
        <v>9600</v>
      </c>
      <c r="I21" s="379">
        <f>SUM(G21-F21)*C21</f>
        <v>12000</v>
      </c>
      <c r="J21" s="388">
        <f t="shared" ref="J21" si="13">SUM(H21:I21)</f>
        <v>21600</v>
      </c>
      <c r="K21" s="389"/>
    </row>
    <row r="22" spans="1:11" s="261" customFormat="1" ht="14.25" x14ac:dyDescent="0.2">
      <c r="A22" s="360">
        <v>43649</v>
      </c>
      <c r="B22" s="361" t="s">
        <v>97</v>
      </c>
      <c r="C22" s="362">
        <v>1600</v>
      </c>
      <c r="D22" s="362" t="s">
        <v>15</v>
      </c>
      <c r="E22" s="363">
        <v>754</v>
      </c>
      <c r="F22" s="363">
        <v>762</v>
      </c>
      <c r="G22" s="363">
        <v>0</v>
      </c>
      <c r="H22" s="364">
        <f t="shared" ref="H22" si="14">SUM(F22-E22)*C22</f>
        <v>12800</v>
      </c>
      <c r="I22" s="379">
        <v>0</v>
      </c>
      <c r="J22" s="388">
        <f t="shared" ref="J22" si="15">SUM(H22:I22)</f>
        <v>12800</v>
      </c>
      <c r="K22" s="389"/>
    </row>
    <row r="23" spans="1:11" s="261" customFormat="1" ht="14.25" x14ac:dyDescent="0.2">
      <c r="A23" s="360">
        <v>43648</v>
      </c>
      <c r="B23" s="361" t="s">
        <v>105</v>
      </c>
      <c r="C23" s="362">
        <v>28000</v>
      </c>
      <c r="D23" s="362" t="s">
        <v>15</v>
      </c>
      <c r="E23" s="363">
        <v>30.2</v>
      </c>
      <c r="F23" s="363">
        <v>29.8</v>
      </c>
      <c r="G23" s="363">
        <v>0</v>
      </c>
      <c r="H23" s="364">
        <f t="shared" ref="H23" si="16">SUM(F23-E23)*C23</f>
        <v>-11199.99999999996</v>
      </c>
      <c r="I23" s="379">
        <v>0</v>
      </c>
      <c r="J23" s="388">
        <f t="shared" ref="J23" si="17">SUM(H23:I23)</f>
        <v>-11199.99999999996</v>
      </c>
      <c r="K23" s="389"/>
    </row>
    <row r="24" spans="1:11" s="261" customFormat="1" ht="14.25" x14ac:dyDescent="0.2">
      <c r="A24" s="360">
        <v>43647</v>
      </c>
      <c r="B24" s="361" t="s">
        <v>80</v>
      </c>
      <c r="C24" s="362">
        <v>6000</v>
      </c>
      <c r="D24" s="362" t="s">
        <v>15</v>
      </c>
      <c r="E24" s="363">
        <v>200.2</v>
      </c>
      <c r="F24" s="363">
        <v>198.5</v>
      </c>
      <c r="G24" s="363">
        <v>0</v>
      </c>
      <c r="H24" s="364">
        <f t="shared" ref="H24" si="18">SUM(F24-E24)*C24</f>
        <v>-10199.999999999931</v>
      </c>
      <c r="I24" s="379">
        <v>0</v>
      </c>
      <c r="J24" s="388">
        <f t="shared" ref="J24" si="19">SUM(H24:I24)</f>
        <v>-10199.999999999931</v>
      </c>
      <c r="K24" s="389"/>
    </row>
    <row r="25" spans="1:11" s="261" customFormat="1" ht="14.25" x14ac:dyDescent="0.2">
      <c r="A25" s="360">
        <v>43647</v>
      </c>
      <c r="B25" s="361" t="s">
        <v>24</v>
      </c>
      <c r="C25" s="362">
        <v>2200</v>
      </c>
      <c r="D25" s="362" t="s">
        <v>15</v>
      </c>
      <c r="E25" s="363">
        <v>436</v>
      </c>
      <c r="F25" s="363">
        <v>440</v>
      </c>
      <c r="G25" s="363">
        <v>0</v>
      </c>
      <c r="H25" s="364">
        <f t="shared" ref="H25" si="20">SUM(F25-E25)*C25</f>
        <v>8800</v>
      </c>
      <c r="I25" s="379">
        <v>0</v>
      </c>
      <c r="J25" s="388">
        <f t="shared" ref="J25" si="21">SUM(H25:I25)</f>
        <v>8800</v>
      </c>
      <c r="K25" s="389"/>
    </row>
    <row r="26" spans="1:11" s="261" customFormat="1" ht="14.25" x14ac:dyDescent="0.2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</row>
    <row r="27" spans="1:11" s="261" customFormat="1" ht="14.25" x14ac:dyDescent="0.2">
      <c r="A27" s="390"/>
      <c r="B27" s="390"/>
      <c r="C27" s="390"/>
      <c r="D27" s="390"/>
      <c r="E27" s="390"/>
      <c r="F27" s="390"/>
      <c r="G27" s="390"/>
      <c r="H27" s="391">
        <f>SUM(H13:H25)</f>
        <v>64700.000000000116</v>
      </c>
      <c r="I27" s="390"/>
      <c r="J27" s="391">
        <f>SUM(J13:J25)</f>
        <v>108300.00000000012</v>
      </c>
      <c r="K27" s="389"/>
    </row>
    <row r="28" spans="1:11" s="261" customFormat="1" ht="14.25" x14ac:dyDescent="0.2">
      <c r="A28" s="392">
        <v>43617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</row>
    <row r="29" spans="1:11" s="261" customFormat="1" ht="14.25" x14ac:dyDescent="0.2">
      <c r="A29" s="393" t="s">
        <v>303</v>
      </c>
      <c r="B29" s="394" t="s">
        <v>304</v>
      </c>
      <c r="C29" s="380" t="s">
        <v>305</v>
      </c>
      <c r="D29" s="395" t="s">
        <v>306</v>
      </c>
      <c r="E29" s="395" t="s">
        <v>307</v>
      </c>
      <c r="F29" s="380" t="s">
        <v>296</v>
      </c>
      <c r="G29" s="389"/>
      <c r="H29" s="389"/>
      <c r="I29" s="389"/>
      <c r="J29" s="389"/>
      <c r="K29" s="389"/>
    </row>
    <row r="30" spans="1:11" s="261" customFormat="1" ht="14.25" x14ac:dyDescent="0.2">
      <c r="A30" s="396" t="s">
        <v>324</v>
      </c>
      <c r="B30" s="382">
        <v>3</v>
      </c>
      <c r="C30" s="383">
        <f>SUM(A30-B30)</f>
        <v>25</v>
      </c>
      <c r="D30" s="397">
        <v>5</v>
      </c>
      <c r="E30" s="383">
        <f>SUM(C30-D30)</f>
        <v>20</v>
      </c>
      <c r="F30" s="383">
        <f>E30*100/C30</f>
        <v>80</v>
      </c>
      <c r="G30" s="389"/>
      <c r="H30" s="389"/>
      <c r="I30" s="389"/>
      <c r="J30" s="389"/>
      <c r="K30" s="389"/>
    </row>
    <row r="31" spans="1:11" s="261" customFormat="1" ht="14.25" x14ac:dyDescent="0.2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</row>
    <row r="32" spans="1:11" ht="14.25" x14ac:dyDescent="0.2">
      <c r="A32" s="398"/>
      <c r="B32" s="399"/>
      <c r="C32" s="399"/>
      <c r="D32" s="400"/>
      <c r="E32" s="400"/>
      <c r="F32" s="401">
        <v>43617</v>
      </c>
      <c r="G32" s="399"/>
      <c r="H32" s="399"/>
      <c r="I32" s="402"/>
      <c r="J32" s="402"/>
      <c r="K32" s="389"/>
    </row>
    <row r="33" spans="1:11" ht="14.25" x14ac:dyDescent="0.2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</row>
    <row r="34" spans="1:11" s="261" customFormat="1" ht="14.25" x14ac:dyDescent="0.2">
      <c r="A34" s="360">
        <v>43644</v>
      </c>
      <c r="B34" s="361" t="s">
        <v>133</v>
      </c>
      <c r="C34" s="362">
        <v>9000</v>
      </c>
      <c r="D34" s="362" t="s">
        <v>15</v>
      </c>
      <c r="E34" s="363">
        <v>125.3</v>
      </c>
      <c r="F34" s="363">
        <v>126.3</v>
      </c>
      <c r="G34" s="363">
        <v>0</v>
      </c>
      <c r="H34" s="364">
        <f t="shared" ref="H34" si="22">SUM(F34-E34)*C34</f>
        <v>9000</v>
      </c>
      <c r="I34" s="379">
        <v>0</v>
      </c>
      <c r="J34" s="388">
        <f t="shared" ref="J34" si="23">SUM(H34:I34)</f>
        <v>9000</v>
      </c>
      <c r="K34" s="389"/>
    </row>
    <row r="35" spans="1:11" s="261" customFormat="1" ht="14.25" x14ac:dyDescent="0.2">
      <c r="A35" s="360">
        <v>43643</v>
      </c>
      <c r="B35" s="361" t="s">
        <v>323</v>
      </c>
      <c r="C35" s="362">
        <v>12000</v>
      </c>
      <c r="D35" s="362" t="s">
        <v>15</v>
      </c>
      <c r="E35" s="363">
        <v>143</v>
      </c>
      <c r="F35" s="363">
        <v>143.69999999999999</v>
      </c>
      <c r="G35" s="363">
        <v>144.5</v>
      </c>
      <c r="H35" s="364">
        <f t="shared" ref="H35" si="24">SUM(F35-E35)*C35</f>
        <v>8399.9999999998636</v>
      </c>
      <c r="I35" s="379">
        <f>SUM(G35-F35)*C35</f>
        <v>9600.0000000001364</v>
      </c>
      <c r="J35" s="388">
        <f t="shared" ref="J35" si="25">SUM(H35:I35)</f>
        <v>18000</v>
      </c>
      <c r="K35" s="389"/>
    </row>
    <row r="36" spans="1:11" s="261" customFormat="1" ht="14.25" x14ac:dyDescent="0.2">
      <c r="A36" s="360">
        <v>43642</v>
      </c>
      <c r="B36" s="361" t="s">
        <v>60</v>
      </c>
      <c r="C36" s="362">
        <v>500</v>
      </c>
      <c r="D36" s="362" t="s">
        <v>15</v>
      </c>
      <c r="E36" s="363">
        <v>2450</v>
      </c>
      <c r="F36" s="363">
        <v>2465</v>
      </c>
      <c r="G36" s="363">
        <v>0</v>
      </c>
      <c r="H36" s="364">
        <f t="shared" ref="H36" si="26">SUM(F36-E36)*C36</f>
        <v>7500</v>
      </c>
      <c r="I36" s="379">
        <v>0</v>
      </c>
      <c r="J36" s="388">
        <f t="shared" ref="J36" si="27">SUM(H36:I36)</f>
        <v>7500</v>
      </c>
      <c r="K36" s="389"/>
    </row>
    <row r="37" spans="1:11" s="261" customFormat="1" ht="14.25" x14ac:dyDescent="0.2">
      <c r="A37" s="360">
        <v>43642</v>
      </c>
      <c r="B37" s="361" t="s">
        <v>279</v>
      </c>
      <c r="C37" s="362">
        <v>16000</v>
      </c>
      <c r="D37" s="362" t="s">
        <v>15</v>
      </c>
      <c r="E37" s="363">
        <v>62.4</v>
      </c>
      <c r="F37" s="363">
        <v>62.4</v>
      </c>
      <c r="G37" s="363">
        <v>0</v>
      </c>
      <c r="H37" s="364">
        <f t="shared" ref="H37" si="28">SUM(F37-E37)*C37</f>
        <v>0</v>
      </c>
      <c r="I37" s="379">
        <v>0</v>
      </c>
      <c r="J37" s="388">
        <f t="shared" ref="J37" si="29">SUM(H37:I37)</f>
        <v>0</v>
      </c>
      <c r="K37" s="389"/>
    </row>
    <row r="38" spans="1:11" s="261" customFormat="1" ht="14.25" x14ac:dyDescent="0.2">
      <c r="A38" s="360">
        <v>43642</v>
      </c>
      <c r="B38" s="361" t="s">
        <v>104</v>
      </c>
      <c r="C38" s="362">
        <v>8000</v>
      </c>
      <c r="D38" s="362" t="s">
        <v>15</v>
      </c>
      <c r="E38" s="363">
        <v>47.4</v>
      </c>
      <c r="F38" s="363">
        <v>46</v>
      </c>
      <c r="G38" s="363">
        <v>0</v>
      </c>
      <c r="H38" s="364">
        <f t="shared" ref="H38:H39" si="30">SUM(F38-E38)*C38</f>
        <v>-11199.999999999989</v>
      </c>
      <c r="I38" s="379">
        <v>0</v>
      </c>
      <c r="J38" s="388">
        <f t="shared" ref="J38:J39" si="31">SUM(H38:I38)</f>
        <v>-11199.999999999989</v>
      </c>
      <c r="K38" s="389"/>
    </row>
    <row r="39" spans="1:11" s="261" customFormat="1" ht="14.25" x14ac:dyDescent="0.2">
      <c r="A39" s="360">
        <v>43641</v>
      </c>
      <c r="B39" s="361" t="s">
        <v>145</v>
      </c>
      <c r="C39" s="362">
        <v>9000</v>
      </c>
      <c r="D39" s="362" t="s">
        <v>15</v>
      </c>
      <c r="E39" s="363">
        <v>97.4</v>
      </c>
      <c r="F39" s="363">
        <v>98.3</v>
      </c>
      <c r="G39" s="363">
        <v>99.5</v>
      </c>
      <c r="H39" s="364">
        <f t="shared" si="30"/>
        <v>8099.9999999999236</v>
      </c>
      <c r="I39" s="379">
        <f>SUM(G39-F39)*C39</f>
        <v>10800.000000000025</v>
      </c>
      <c r="J39" s="388">
        <f t="shared" si="31"/>
        <v>18899.999999999949</v>
      </c>
      <c r="K39" s="389"/>
    </row>
    <row r="40" spans="1:11" s="261" customFormat="1" ht="14.25" x14ac:dyDescent="0.2">
      <c r="A40" s="360">
        <v>43640</v>
      </c>
      <c r="B40" s="361" t="s">
        <v>80</v>
      </c>
      <c r="C40" s="362">
        <v>6000</v>
      </c>
      <c r="D40" s="362" t="s">
        <v>15</v>
      </c>
      <c r="E40" s="363">
        <v>199</v>
      </c>
      <c r="F40" s="363">
        <v>199</v>
      </c>
      <c r="G40" s="363">
        <v>0</v>
      </c>
      <c r="H40" s="364">
        <f t="shared" ref="H40" si="32">SUM(F40-E40)*C40</f>
        <v>0</v>
      </c>
      <c r="I40" s="379">
        <v>0</v>
      </c>
      <c r="J40" s="388">
        <f t="shared" ref="J40" si="33">SUM(H40:I40)</f>
        <v>0</v>
      </c>
      <c r="K40" s="389"/>
    </row>
    <row r="41" spans="1:11" s="261" customFormat="1" ht="14.25" x14ac:dyDescent="0.2">
      <c r="A41" s="360">
        <v>43640</v>
      </c>
      <c r="B41" s="361" t="s">
        <v>280</v>
      </c>
      <c r="C41" s="362">
        <v>1200</v>
      </c>
      <c r="D41" s="362" t="s">
        <v>15</v>
      </c>
      <c r="E41" s="363">
        <v>1110</v>
      </c>
      <c r="F41" s="363">
        <v>1116.5</v>
      </c>
      <c r="G41" s="363">
        <v>0</v>
      </c>
      <c r="H41" s="364">
        <f t="shared" ref="H41" si="34">SUM(F41-E41)*C41</f>
        <v>7800</v>
      </c>
      <c r="I41" s="379">
        <v>0</v>
      </c>
      <c r="J41" s="388">
        <f t="shared" ref="J41" si="35">SUM(H41:I41)</f>
        <v>7800</v>
      </c>
      <c r="K41" s="389"/>
    </row>
    <row r="42" spans="1:11" s="261" customFormat="1" ht="14.25" x14ac:dyDescent="0.2">
      <c r="A42" s="360">
        <v>43636</v>
      </c>
      <c r="B42" s="361" t="s">
        <v>30</v>
      </c>
      <c r="C42" s="362">
        <v>2000</v>
      </c>
      <c r="D42" s="362" t="s">
        <v>15</v>
      </c>
      <c r="E42" s="363">
        <v>618</v>
      </c>
      <c r="F42" s="363">
        <v>622</v>
      </c>
      <c r="G42" s="363">
        <v>626</v>
      </c>
      <c r="H42" s="364">
        <f t="shared" ref="H42" si="36">SUM(F42-E42)*C42</f>
        <v>8000</v>
      </c>
      <c r="I42" s="379">
        <f>SUM(G42-F42)*C42</f>
        <v>8000</v>
      </c>
      <c r="J42" s="388">
        <f t="shared" ref="J42" si="37">SUM(H42:I42)</f>
        <v>16000</v>
      </c>
      <c r="K42" s="389"/>
    </row>
    <row r="43" spans="1:11" s="261" customFormat="1" ht="14.25" x14ac:dyDescent="0.2">
      <c r="A43" s="360">
        <v>43636</v>
      </c>
      <c r="B43" s="361" t="s">
        <v>279</v>
      </c>
      <c r="C43" s="362">
        <v>16000</v>
      </c>
      <c r="D43" s="362" t="s">
        <v>15</v>
      </c>
      <c r="E43" s="363">
        <v>57.85</v>
      </c>
      <c r="F43" s="363">
        <v>58.5</v>
      </c>
      <c r="G43" s="363">
        <v>58.9</v>
      </c>
      <c r="H43" s="364">
        <f t="shared" ref="H43" si="38">SUM(F43-E43)*C43</f>
        <v>10399.999999999978</v>
      </c>
      <c r="I43" s="379">
        <f>SUM(G43-F43)*C43</f>
        <v>6399.9999999999773</v>
      </c>
      <c r="J43" s="388">
        <f t="shared" ref="J43" si="39">SUM(H43:I43)</f>
        <v>16799.999999999956</v>
      </c>
      <c r="K43" s="389"/>
    </row>
    <row r="44" spans="1:11" s="261" customFormat="1" ht="14.25" x14ac:dyDescent="0.2">
      <c r="A44" s="360">
        <v>43635</v>
      </c>
      <c r="B44" s="361" t="s">
        <v>276</v>
      </c>
      <c r="C44" s="362">
        <v>16000</v>
      </c>
      <c r="D44" s="362" t="s">
        <v>15</v>
      </c>
      <c r="E44" s="363">
        <v>101.25</v>
      </c>
      <c r="F44" s="363">
        <v>101.75</v>
      </c>
      <c r="G44" s="363">
        <v>102.5</v>
      </c>
      <c r="H44" s="364">
        <f t="shared" ref="H44" si="40">SUM(F44-E44)*C44</f>
        <v>8000</v>
      </c>
      <c r="I44" s="379">
        <f>SUM(G44-F44)*C44</f>
        <v>12000</v>
      </c>
      <c r="J44" s="388">
        <f t="shared" ref="J44" si="41">SUM(H44:I44)</f>
        <v>20000</v>
      </c>
      <c r="K44" s="389"/>
    </row>
    <row r="45" spans="1:11" s="261" customFormat="1" ht="14.25" x14ac:dyDescent="0.2">
      <c r="A45" s="360">
        <v>43634</v>
      </c>
      <c r="B45" s="361" t="s">
        <v>38</v>
      </c>
      <c r="C45" s="362">
        <v>12000</v>
      </c>
      <c r="D45" s="362" t="s">
        <v>15</v>
      </c>
      <c r="E45" s="363">
        <v>93.5</v>
      </c>
      <c r="F45" s="363">
        <v>94.1</v>
      </c>
      <c r="G45" s="363">
        <v>9</v>
      </c>
      <c r="H45" s="364">
        <f t="shared" ref="H45" si="42">SUM(F45-E45)*C45</f>
        <v>7199.9999999999318</v>
      </c>
      <c r="I45" s="379">
        <v>0</v>
      </c>
      <c r="J45" s="388">
        <f t="shared" ref="J45" si="43">SUM(H45:I45)</f>
        <v>7199.9999999999318</v>
      </c>
      <c r="K45" s="389"/>
    </row>
    <row r="46" spans="1:11" s="261" customFormat="1" ht="14.25" x14ac:dyDescent="0.2">
      <c r="A46" s="360">
        <v>43633</v>
      </c>
      <c r="B46" s="361" t="s">
        <v>276</v>
      </c>
      <c r="C46" s="362">
        <v>16000</v>
      </c>
      <c r="D46" s="362" t="s">
        <v>15</v>
      </c>
      <c r="E46" s="363">
        <v>99.75</v>
      </c>
      <c r="F46" s="363">
        <v>100.5</v>
      </c>
      <c r="G46" s="363">
        <v>0</v>
      </c>
      <c r="H46" s="364">
        <f t="shared" ref="H46" si="44">SUM(F46-E46)*C46</f>
        <v>12000</v>
      </c>
      <c r="I46" s="379">
        <v>0</v>
      </c>
      <c r="J46" s="388">
        <f t="shared" ref="J46" si="45">SUM(H46:I46)</f>
        <v>12000</v>
      </c>
      <c r="K46" s="389"/>
    </row>
    <row r="47" spans="1:11" s="261" customFormat="1" ht="14.25" x14ac:dyDescent="0.2">
      <c r="A47" s="360">
        <v>43630</v>
      </c>
      <c r="B47" s="361" t="s">
        <v>301</v>
      </c>
      <c r="C47" s="362">
        <v>1400</v>
      </c>
      <c r="D47" s="362" t="s">
        <v>15</v>
      </c>
      <c r="E47" s="363">
        <v>1365</v>
      </c>
      <c r="F47" s="363">
        <v>1372</v>
      </c>
      <c r="G47" s="363">
        <v>1380</v>
      </c>
      <c r="H47" s="364">
        <f t="shared" ref="H47" si="46">SUM(F47-E47)*C47</f>
        <v>9800</v>
      </c>
      <c r="I47" s="379">
        <f>SUM(G47-F47)*C47</f>
        <v>11200</v>
      </c>
      <c r="J47" s="388">
        <f t="shared" ref="J47" si="47">SUM(H47:I47)</f>
        <v>21000</v>
      </c>
      <c r="K47" s="389"/>
    </row>
    <row r="48" spans="1:11" s="261" customFormat="1" ht="14.25" x14ac:dyDescent="0.2">
      <c r="A48" s="360">
        <v>43629</v>
      </c>
      <c r="B48" s="361" t="s">
        <v>45</v>
      </c>
      <c r="C48" s="362">
        <v>56000</v>
      </c>
      <c r="D48" s="362" t="s">
        <v>15</v>
      </c>
      <c r="E48" s="363">
        <v>125.5</v>
      </c>
      <c r="F48" s="363">
        <v>125.5</v>
      </c>
      <c r="G48" s="363">
        <v>0</v>
      </c>
      <c r="H48" s="364">
        <f t="shared" ref="H48:H49" si="48">SUM(F48-E48)*C48</f>
        <v>0</v>
      </c>
      <c r="I48" s="379">
        <v>0</v>
      </c>
      <c r="J48" s="388">
        <f t="shared" ref="J48:J49" si="49">SUM(H48:I48)</f>
        <v>0</v>
      </c>
      <c r="K48" s="389"/>
    </row>
    <row r="49" spans="1:11" s="261" customFormat="1" ht="14.25" x14ac:dyDescent="0.2">
      <c r="A49" s="360">
        <v>43628</v>
      </c>
      <c r="B49" s="361" t="s">
        <v>276</v>
      </c>
      <c r="C49" s="362">
        <v>16000</v>
      </c>
      <c r="D49" s="362" t="s">
        <v>15</v>
      </c>
      <c r="E49" s="363">
        <v>79</v>
      </c>
      <c r="F49" s="363">
        <v>79.5</v>
      </c>
      <c r="G49" s="363">
        <v>0</v>
      </c>
      <c r="H49" s="364">
        <f t="shared" si="48"/>
        <v>8000</v>
      </c>
      <c r="I49" s="379">
        <v>0</v>
      </c>
      <c r="J49" s="388">
        <f t="shared" si="49"/>
        <v>8000</v>
      </c>
      <c r="K49" s="389"/>
    </row>
    <row r="50" spans="1:11" s="261" customFormat="1" ht="14.25" x14ac:dyDescent="0.2">
      <c r="A50" s="360">
        <v>43628</v>
      </c>
      <c r="B50" s="361" t="s">
        <v>320</v>
      </c>
      <c r="C50" s="362">
        <v>15000</v>
      </c>
      <c r="D50" s="362" t="s">
        <v>15</v>
      </c>
      <c r="E50" s="363">
        <v>70.8</v>
      </c>
      <c r="F50" s="363">
        <v>70</v>
      </c>
      <c r="G50" s="363">
        <v>0</v>
      </c>
      <c r="H50" s="364">
        <f t="shared" ref="H50" si="50">SUM(F50-E50)*C50</f>
        <v>-11999.999999999958</v>
      </c>
      <c r="I50" s="379">
        <v>0</v>
      </c>
      <c r="J50" s="388">
        <f t="shared" ref="J50" si="51">SUM(H50:I50)</f>
        <v>-11999.999999999958</v>
      </c>
      <c r="K50" s="389"/>
    </row>
    <row r="51" spans="1:11" s="261" customFormat="1" ht="14.25" x14ac:dyDescent="0.2">
      <c r="A51" s="360">
        <v>43627</v>
      </c>
      <c r="B51" s="361" t="s">
        <v>319</v>
      </c>
      <c r="C51" s="362">
        <v>800</v>
      </c>
      <c r="D51" s="362" t="s">
        <v>15</v>
      </c>
      <c r="E51" s="363">
        <v>1308</v>
      </c>
      <c r="F51" s="363">
        <v>1298</v>
      </c>
      <c r="G51" s="363">
        <v>0</v>
      </c>
      <c r="H51" s="364">
        <f t="shared" ref="H51" si="52">SUM(F51-E51)*C51</f>
        <v>-8000</v>
      </c>
      <c r="I51" s="379">
        <v>0</v>
      </c>
      <c r="J51" s="388">
        <f t="shared" ref="J51" si="53">SUM(H51:I51)</f>
        <v>-8000</v>
      </c>
      <c r="K51" s="389"/>
    </row>
    <row r="52" spans="1:11" s="261" customFormat="1" ht="14.25" x14ac:dyDescent="0.2">
      <c r="A52" s="360">
        <v>43626</v>
      </c>
      <c r="B52" s="361" t="s">
        <v>45</v>
      </c>
      <c r="C52" s="362">
        <v>5600</v>
      </c>
      <c r="D52" s="362" t="s">
        <v>15</v>
      </c>
      <c r="E52" s="363">
        <v>120.1</v>
      </c>
      <c r="F52" s="363">
        <v>120.9</v>
      </c>
      <c r="G52" s="363">
        <v>0</v>
      </c>
      <c r="H52" s="364">
        <f t="shared" ref="H52:H53" si="54">SUM(F52-E52)*C52</f>
        <v>4480.0000000000637</v>
      </c>
      <c r="I52" s="379">
        <v>0</v>
      </c>
      <c r="J52" s="388">
        <f t="shared" ref="J52:J53" si="55">SUM(H52:I52)</f>
        <v>4480.0000000000637</v>
      </c>
      <c r="K52" s="389"/>
    </row>
    <row r="53" spans="1:11" s="261" customFormat="1" ht="14.25" x14ac:dyDescent="0.2">
      <c r="A53" s="360">
        <v>43626</v>
      </c>
      <c r="B53" s="361" t="s">
        <v>318</v>
      </c>
      <c r="C53" s="362">
        <v>1200</v>
      </c>
      <c r="D53" s="362" t="s">
        <v>15</v>
      </c>
      <c r="E53" s="363">
        <v>1014</v>
      </c>
      <c r="F53" s="363">
        <v>1021</v>
      </c>
      <c r="G53" s="363">
        <v>0</v>
      </c>
      <c r="H53" s="364">
        <f t="shared" si="54"/>
        <v>8400</v>
      </c>
      <c r="I53" s="379">
        <v>0</v>
      </c>
      <c r="J53" s="388">
        <f t="shared" si="55"/>
        <v>8400</v>
      </c>
      <c r="K53" s="389"/>
    </row>
    <row r="54" spans="1:11" s="261" customFormat="1" ht="14.25" x14ac:dyDescent="0.2">
      <c r="A54" s="360">
        <v>43626</v>
      </c>
      <c r="B54" s="361" t="s">
        <v>57</v>
      </c>
      <c r="C54" s="362">
        <v>12000</v>
      </c>
      <c r="D54" s="362" t="s">
        <v>15</v>
      </c>
      <c r="E54" s="363">
        <v>139</v>
      </c>
      <c r="F54" s="363">
        <v>139</v>
      </c>
      <c r="G54" s="363">
        <v>0</v>
      </c>
      <c r="H54" s="364">
        <f t="shared" ref="H54" si="56">SUM(F54-E54)*C54</f>
        <v>0</v>
      </c>
      <c r="I54" s="379">
        <v>0</v>
      </c>
      <c r="J54" s="388">
        <f t="shared" ref="J54" si="57">SUM(H54:I54)</f>
        <v>0</v>
      </c>
      <c r="K54" s="389"/>
    </row>
    <row r="55" spans="1:11" s="261" customFormat="1" ht="14.25" x14ac:dyDescent="0.2">
      <c r="A55" s="360">
        <v>43623</v>
      </c>
      <c r="B55" s="361" t="s">
        <v>218</v>
      </c>
      <c r="C55" s="362">
        <v>7000</v>
      </c>
      <c r="D55" s="362" t="s">
        <v>15</v>
      </c>
      <c r="E55" s="363">
        <v>289</v>
      </c>
      <c r="F55" s="363">
        <v>290.5</v>
      </c>
      <c r="G55" s="363">
        <v>0</v>
      </c>
      <c r="H55" s="364">
        <f t="shared" ref="H55" si="58">SUM(F55-E55)*C55</f>
        <v>10500</v>
      </c>
      <c r="I55" s="379">
        <v>0</v>
      </c>
      <c r="J55" s="388">
        <f t="shared" ref="J55" si="59">SUM(H55:I55)</f>
        <v>10500</v>
      </c>
      <c r="K55" s="389"/>
    </row>
    <row r="56" spans="1:11" s="261" customFormat="1" ht="14.25" x14ac:dyDescent="0.2">
      <c r="A56" s="360">
        <v>43622</v>
      </c>
      <c r="B56" s="361" t="s">
        <v>57</v>
      </c>
      <c r="C56" s="362">
        <v>12000</v>
      </c>
      <c r="D56" s="362" t="s">
        <v>15</v>
      </c>
      <c r="E56" s="363">
        <v>141</v>
      </c>
      <c r="F56" s="363">
        <v>142</v>
      </c>
      <c r="G56" s="363">
        <v>142.65</v>
      </c>
      <c r="H56" s="364">
        <f t="shared" ref="H56" si="60">SUM(F56-E56)*C56</f>
        <v>12000</v>
      </c>
      <c r="I56" s="379">
        <f>SUM(G56-F56)*C56</f>
        <v>7800.0000000000682</v>
      </c>
      <c r="J56" s="388">
        <f t="shared" ref="J56" si="61">SUM(H56:I56)</f>
        <v>19800.000000000069</v>
      </c>
      <c r="K56" s="389"/>
    </row>
    <row r="57" spans="1:11" s="261" customFormat="1" ht="14.25" x14ac:dyDescent="0.2">
      <c r="A57" s="360">
        <v>43620</v>
      </c>
      <c r="B57" s="361" t="s">
        <v>102</v>
      </c>
      <c r="C57" s="362">
        <v>8000</v>
      </c>
      <c r="D57" s="362" t="s">
        <v>15</v>
      </c>
      <c r="E57" s="363">
        <v>143</v>
      </c>
      <c r="F57" s="363">
        <v>141.75</v>
      </c>
      <c r="G57" s="363">
        <v>0</v>
      </c>
      <c r="H57" s="364">
        <f t="shared" ref="H57" si="62">SUM(F57-E57)*C57</f>
        <v>-10000</v>
      </c>
      <c r="I57" s="379">
        <v>0</v>
      </c>
      <c r="J57" s="388">
        <f t="shared" ref="J57" si="63">SUM(H57:I57)</f>
        <v>-10000</v>
      </c>
      <c r="K57" s="389"/>
    </row>
    <row r="58" spans="1:11" s="261" customFormat="1" ht="14.25" x14ac:dyDescent="0.2">
      <c r="A58" s="360">
        <v>43620</v>
      </c>
      <c r="B58" s="361" t="s">
        <v>297</v>
      </c>
      <c r="C58" s="362">
        <v>7000</v>
      </c>
      <c r="D58" s="362" t="s">
        <v>15</v>
      </c>
      <c r="E58" s="363">
        <v>289.5</v>
      </c>
      <c r="F58" s="363">
        <v>287.75</v>
      </c>
      <c r="G58" s="363">
        <v>0</v>
      </c>
      <c r="H58" s="364">
        <f t="shared" ref="H58" si="64">SUM(F58-E58)*C58</f>
        <v>-12250</v>
      </c>
      <c r="I58" s="379">
        <v>0</v>
      </c>
      <c r="J58" s="388">
        <f t="shared" ref="J58" si="65">SUM(H58:I58)</f>
        <v>-12250</v>
      </c>
      <c r="K58" s="389"/>
    </row>
    <row r="59" spans="1:11" s="261" customFormat="1" ht="14.25" x14ac:dyDescent="0.2">
      <c r="A59" s="360">
        <v>43619</v>
      </c>
      <c r="B59" s="361" t="s">
        <v>288</v>
      </c>
      <c r="C59" s="362">
        <v>12000</v>
      </c>
      <c r="D59" s="362" t="s">
        <v>15</v>
      </c>
      <c r="E59" s="363">
        <v>146.15</v>
      </c>
      <c r="F59" s="363">
        <v>145.69999999999999</v>
      </c>
      <c r="G59" s="363">
        <v>0</v>
      </c>
      <c r="H59" s="364">
        <f t="shared" ref="H59" si="66">SUM(F59-E59)*C59</f>
        <v>-5400.0000000002046</v>
      </c>
      <c r="I59" s="379">
        <v>0</v>
      </c>
      <c r="J59" s="388">
        <f t="shared" ref="J59" si="67">SUM(H59:I59)</f>
        <v>-5400.0000000002046</v>
      </c>
      <c r="K59" s="389"/>
    </row>
    <row r="60" spans="1:11" s="261" customFormat="1" ht="14.25" x14ac:dyDescent="0.2">
      <c r="A60" s="360">
        <v>43619</v>
      </c>
      <c r="B60" s="361" t="s">
        <v>246</v>
      </c>
      <c r="C60" s="362">
        <v>7000</v>
      </c>
      <c r="D60" s="362" t="s">
        <v>15</v>
      </c>
      <c r="E60" s="363">
        <v>170</v>
      </c>
      <c r="F60" s="363">
        <v>170.5</v>
      </c>
      <c r="G60" s="363">
        <v>0</v>
      </c>
      <c r="H60" s="364">
        <f t="shared" ref="H60:H61" si="68">SUM(F60-E60)*C60</f>
        <v>3500</v>
      </c>
      <c r="I60" s="379">
        <v>0</v>
      </c>
      <c r="J60" s="388">
        <f t="shared" ref="J60:J61" si="69">SUM(H60:I60)</f>
        <v>3500</v>
      </c>
      <c r="K60" s="389"/>
    </row>
    <row r="61" spans="1:11" s="261" customFormat="1" ht="14.25" x14ac:dyDescent="0.2">
      <c r="A61" s="360">
        <v>43619</v>
      </c>
      <c r="B61" s="361" t="s">
        <v>288</v>
      </c>
      <c r="C61" s="362">
        <v>12000</v>
      </c>
      <c r="D61" s="362" t="s">
        <v>15</v>
      </c>
      <c r="E61" s="363">
        <v>146.5</v>
      </c>
      <c r="F61" s="363">
        <v>147.4</v>
      </c>
      <c r="G61" s="363">
        <v>148</v>
      </c>
      <c r="H61" s="364">
        <f t="shared" si="68"/>
        <v>10800.000000000069</v>
      </c>
      <c r="I61" s="379">
        <f>SUM(G61-F61)*C61</f>
        <v>7199.9999999999318</v>
      </c>
      <c r="J61" s="388">
        <f t="shared" si="69"/>
        <v>18000</v>
      </c>
      <c r="K61" s="389"/>
    </row>
    <row r="62" spans="1:11" s="261" customFormat="1" ht="14.25" x14ac:dyDescent="0.2">
      <c r="A62" s="390"/>
      <c r="B62" s="390"/>
      <c r="C62" s="390"/>
      <c r="D62" s="390"/>
      <c r="E62" s="390"/>
      <c r="F62" s="390"/>
      <c r="G62" s="390"/>
      <c r="H62" s="391">
        <f>SUM(H33:H61)</f>
        <v>95029.99999999968</v>
      </c>
      <c r="I62" s="390"/>
      <c r="J62" s="391">
        <f>SUM(J33:J61)</f>
        <v>168029.99999999977</v>
      </c>
      <c r="K62" s="389"/>
    </row>
    <row r="63" spans="1:11" s="261" customFormat="1" ht="14.25" x14ac:dyDescent="0.2">
      <c r="A63" s="392">
        <v>43586</v>
      </c>
      <c r="B63" s="389"/>
      <c r="C63" s="389"/>
      <c r="D63" s="389"/>
      <c r="E63" s="389"/>
      <c r="F63" s="389"/>
      <c r="G63" s="389"/>
      <c r="H63" s="389"/>
      <c r="I63" s="389"/>
      <c r="J63" s="389"/>
      <c r="K63" s="389"/>
    </row>
    <row r="64" spans="1:11" s="261" customFormat="1" ht="14.25" x14ac:dyDescent="0.2">
      <c r="A64" s="393" t="s">
        <v>303</v>
      </c>
      <c r="B64" s="394" t="s">
        <v>304</v>
      </c>
      <c r="C64" s="380" t="s">
        <v>305</v>
      </c>
      <c r="D64" s="395" t="s">
        <v>306</v>
      </c>
      <c r="E64" s="395" t="s">
        <v>307</v>
      </c>
      <c r="F64" s="380" t="s">
        <v>296</v>
      </c>
      <c r="G64" s="389"/>
      <c r="H64" s="389"/>
      <c r="I64" s="389"/>
      <c r="J64" s="389"/>
      <c r="K64" s="389"/>
    </row>
    <row r="65" spans="1:11" s="261" customFormat="1" ht="14.25" x14ac:dyDescent="0.2">
      <c r="A65" s="396" t="s">
        <v>321</v>
      </c>
      <c r="B65" s="382">
        <v>2</v>
      </c>
      <c r="C65" s="383">
        <f>SUM(A65-B65)</f>
        <v>25</v>
      </c>
      <c r="D65" s="397">
        <v>7</v>
      </c>
      <c r="E65" s="383">
        <f>SUM(C65-D65)</f>
        <v>18</v>
      </c>
      <c r="F65" s="383">
        <f>E65*100/C65</f>
        <v>72</v>
      </c>
      <c r="G65" s="389"/>
      <c r="H65" s="389"/>
      <c r="I65" s="389"/>
      <c r="J65" s="389"/>
      <c r="K65" s="389"/>
    </row>
    <row r="66" spans="1:11" s="261" customFormat="1" ht="14.25" x14ac:dyDescent="0.2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</row>
    <row r="67" spans="1:11" s="261" customFormat="1" ht="14.25" x14ac:dyDescent="0.2">
      <c r="A67" s="398"/>
      <c r="B67" s="399"/>
      <c r="C67" s="399"/>
      <c r="D67" s="400"/>
      <c r="E67" s="400"/>
      <c r="F67" s="401">
        <v>43586</v>
      </c>
      <c r="G67" s="399"/>
      <c r="H67" s="399"/>
      <c r="I67" s="402"/>
      <c r="J67" s="402"/>
      <c r="K67" s="389"/>
    </row>
    <row r="68" spans="1:11" s="261" customFormat="1" ht="14.25" x14ac:dyDescent="0.2">
      <c r="A68" s="360"/>
      <c r="B68" s="361"/>
      <c r="C68" s="362"/>
      <c r="D68" s="362"/>
      <c r="E68" s="363"/>
      <c r="F68" s="363"/>
      <c r="G68" s="363"/>
      <c r="H68" s="364"/>
      <c r="I68" s="379"/>
      <c r="J68" s="364"/>
      <c r="K68" s="389"/>
    </row>
    <row r="69" spans="1:11" s="261" customFormat="1" ht="14.25" x14ac:dyDescent="0.2">
      <c r="A69" s="360">
        <v>43616</v>
      </c>
      <c r="B69" s="361" t="s">
        <v>316</v>
      </c>
      <c r="C69" s="362">
        <v>3600</v>
      </c>
      <c r="D69" s="362" t="s">
        <v>15</v>
      </c>
      <c r="E69" s="363">
        <v>370.5</v>
      </c>
      <c r="F69" s="363">
        <v>367</v>
      </c>
      <c r="G69" s="363">
        <v>0</v>
      </c>
      <c r="H69" s="364">
        <f t="shared" ref="H69" si="70">SUM(F69-E69)*C69</f>
        <v>-12600</v>
      </c>
      <c r="I69" s="379">
        <v>0</v>
      </c>
      <c r="J69" s="388">
        <f t="shared" ref="J69" si="71">SUM(H69:I69)</f>
        <v>-12600</v>
      </c>
      <c r="K69" s="389"/>
    </row>
    <row r="70" spans="1:11" s="261" customFormat="1" ht="14.25" x14ac:dyDescent="0.2">
      <c r="A70" s="360">
        <v>43615</v>
      </c>
      <c r="B70" s="361" t="s">
        <v>317</v>
      </c>
      <c r="C70" s="362">
        <v>2800</v>
      </c>
      <c r="D70" s="362" t="s">
        <v>15</v>
      </c>
      <c r="E70" s="363">
        <v>709.1</v>
      </c>
      <c r="F70" s="363">
        <v>712</v>
      </c>
      <c r="G70" s="363">
        <v>715</v>
      </c>
      <c r="H70" s="364">
        <f t="shared" ref="H70" si="72">SUM(F70-E70)*C70</f>
        <v>8119.9999999999363</v>
      </c>
      <c r="I70" s="379">
        <f>SUM(G70-F70)*C70</f>
        <v>8400</v>
      </c>
      <c r="J70" s="388">
        <f t="shared" ref="J70" si="73">SUM(H70:I70)</f>
        <v>16519.999999999935</v>
      </c>
      <c r="K70" s="389"/>
    </row>
    <row r="71" spans="1:11" s="261" customFormat="1" ht="14.25" x14ac:dyDescent="0.2">
      <c r="A71" s="360">
        <v>43614</v>
      </c>
      <c r="B71" s="361" t="s">
        <v>315</v>
      </c>
      <c r="C71" s="362">
        <v>9000</v>
      </c>
      <c r="D71" s="362" t="s">
        <v>15</v>
      </c>
      <c r="E71" s="363">
        <v>132</v>
      </c>
      <c r="F71" s="363">
        <v>133</v>
      </c>
      <c r="G71" s="363">
        <v>134</v>
      </c>
      <c r="H71" s="364">
        <f t="shared" ref="H71" si="74">SUM(F71-E71)*C71</f>
        <v>9000</v>
      </c>
      <c r="I71" s="379">
        <f>SUM(G71-F71)*C71</f>
        <v>9000</v>
      </c>
      <c r="J71" s="388">
        <f t="shared" ref="J71" si="75">SUM(H71:I71)</f>
        <v>18000</v>
      </c>
      <c r="K71" s="389"/>
    </row>
    <row r="72" spans="1:11" s="261" customFormat="1" ht="14.25" x14ac:dyDescent="0.2">
      <c r="A72" s="360">
        <v>43613</v>
      </c>
      <c r="B72" s="361" t="s">
        <v>316</v>
      </c>
      <c r="C72" s="362">
        <v>3600</v>
      </c>
      <c r="D72" s="362" t="s">
        <v>15</v>
      </c>
      <c r="E72" s="363">
        <v>361.1</v>
      </c>
      <c r="F72" s="363">
        <v>357.5</v>
      </c>
      <c r="G72" s="363">
        <v>134</v>
      </c>
      <c r="H72" s="364">
        <f t="shared" ref="H72" si="76">SUM(F72-E72)*C72</f>
        <v>-12960.000000000082</v>
      </c>
      <c r="I72" s="379">
        <v>0</v>
      </c>
      <c r="J72" s="388">
        <f t="shared" ref="J72" si="77">SUM(H72:I72)</f>
        <v>-12960.000000000082</v>
      </c>
      <c r="K72" s="389"/>
    </row>
    <row r="73" spans="1:11" s="261" customFormat="1" ht="14.25" x14ac:dyDescent="0.2">
      <c r="A73" s="360">
        <v>43612</v>
      </c>
      <c r="B73" s="361" t="s">
        <v>36</v>
      </c>
      <c r="C73" s="362">
        <v>5000</v>
      </c>
      <c r="D73" s="362" t="s">
        <v>15</v>
      </c>
      <c r="E73" s="363">
        <v>416</v>
      </c>
      <c r="F73" s="363">
        <v>417.5</v>
      </c>
      <c r="G73" s="363">
        <v>0</v>
      </c>
      <c r="H73" s="364">
        <f t="shared" ref="H73" si="78">SUM(F73-E73)*C73</f>
        <v>7500</v>
      </c>
      <c r="I73" s="379">
        <v>0</v>
      </c>
      <c r="J73" s="388">
        <f t="shared" ref="J73" si="79">SUM(H73:I73)</f>
        <v>7500</v>
      </c>
      <c r="K73" s="389"/>
    </row>
    <row r="74" spans="1:11" s="261" customFormat="1" ht="14.25" x14ac:dyDescent="0.2">
      <c r="A74" s="360">
        <v>43609</v>
      </c>
      <c r="B74" s="361" t="s">
        <v>278</v>
      </c>
      <c r="C74" s="362">
        <v>24000</v>
      </c>
      <c r="D74" s="362" t="s">
        <v>15</v>
      </c>
      <c r="E74" s="363">
        <v>39.049999999999997</v>
      </c>
      <c r="F74" s="363">
        <v>39.049999999999997</v>
      </c>
      <c r="G74" s="363">
        <v>0</v>
      </c>
      <c r="H74" s="364">
        <f t="shared" ref="H74" si="80">SUM(F74-E74)*C74</f>
        <v>0</v>
      </c>
      <c r="I74" s="379">
        <v>0</v>
      </c>
      <c r="J74" s="388">
        <f t="shared" ref="J74" si="81">SUM(H74:I74)</f>
        <v>0</v>
      </c>
      <c r="K74" s="389"/>
    </row>
    <row r="75" spans="1:11" s="261" customFormat="1" ht="14.25" x14ac:dyDescent="0.2">
      <c r="A75" s="360">
        <v>43609</v>
      </c>
      <c r="B75" s="361" t="s">
        <v>79</v>
      </c>
      <c r="C75" s="362">
        <v>18000</v>
      </c>
      <c r="D75" s="362" t="s">
        <v>15</v>
      </c>
      <c r="E75" s="363">
        <v>53.7</v>
      </c>
      <c r="F75" s="363">
        <v>54.2</v>
      </c>
      <c r="G75" s="363">
        <v>54.7</v>
      </c>
      <c r="H75" s="364">
        <f t="shared" ref="H75" si="82">SUM(F75-E75)*C75</f>
        <v>9000</v>
      </c>
      <c r="I75" s="379">
        <f>SUM(G75-F75)*C75</f>
        <v>9000</v>
      </c>
      <c r="J75" s="388">
        <f t="shared" ref="J75" si="83">SUM(H75:I75)</f>
        <v>18000</v>
      </c>
      <c r="K75" s="389"/>
    </row>
    <row r="76" spans="1:11" s="261" customFormat="1" ht="14.25" x14ac:dyDescent="0.2">
      <c r="A76" s="360">
        <v>43608</v>
      </c>
      <c r="B76" s="361" t="s">
        <v>38</v>
      </c>
      <c r="C76" s="362">
        <v>14000</v>
      </c>
      <c r="D76" s="362" t="s">
        <v>15</v>
      </c>
      <c r="E76" s="363">
        <v>100</v>
      </c>
      <c r="F76" s="363">
        <v>101</v>
      </c>
      <c r="G76" s="363">
        <v>102</v>
      </c>
      <c r="H76" s="364">
        <f t="shared" ref="H76" si="84">SUM(F76-E76)*C76</f>
        <v>14000</v>
      </c>
      <c r="I76" s="379">
        <f>SUM(G76-F76)*C76</f>
        <v>14000</v>
      </c>
      <c r="J76" s="388">
        <f t="shared" ref="J76" si="85">SUM(H76:I76)</f>
        <v>28000</v>
      </c>
      <c r="K76" s="389"/>
    </row>
    <row r="77" spans="1:11" s="261" customFormat="1" ht="14.25" x14ac:dyDescent="0.2">
      <c r="A77" s="360">
        <v>43607</v>
      </c>
      <c r="B77" s="361" t="s">
        <v>314</v>
      </c>
      <c r="C77" s="362">
        <v>750</v>
      </c>
      <c r="D77" s="362" t="s">
        <v>15</v>
      </c>
      <c r="E77" s="363">
        <v>1465</v>
      </c>
      <c r="F77" s="363">
        <v>1477</v>
      </c>
      <c r="G77" s="363">
        <v>0</v>
      </c>
      <c r="H77" s="364">
        <f t="shared" ref="H77" si="86">SUM(F77-E77)*C77</f>
        <v>9000</v>
      </c>
      <c r="I77" s="379">
        <v>0</v>
      </c>
      <c r="J77" s="388">
        <f t="shared" ref="J77" si="87">SUM(H77:I77)</f>
        <v>9000</v>
      </c>
      <c r="K77" s="389"/>
    </row>
    <row r="78" spans="1:11" s="261" customFormat="1" ht="14.25" x14ac:dyDescent="0.2">
      <c r="A78" s="360">
        <v>43606</v>
      </c>
      <c r="B78" s="361" t="s">
        <v>57</v>
      </c>
      <c r="C78" s="362">
        <v>12000</v>
      </c>
      <c r="D78" s="362" t="s">
        <v>15</v>
      </c>
      <c r="E78" s="363">
        <v>125.6</v>
      </c>
      <c r="F78" s="363">
        <v>127.5</v>
      </c>
      <c r="G78" s="363">
        <v>128.35</v>
      </c>
      <c r="H78" s="364">
        <f t="shared" ref="H78" si="88">SUM(F78-E78)*C78</f>
        <v>22800.000000000069</v>
      </c>
      <c r="I78" s="379">
        <f>SUM(G78-F78)*C78</f>
        <v>10199.999999999931</v>
      </c>
      <c r="J78" s="388">
        <f t="shared" ref="J78" si="89">SUM(H78:I78)</f>
        <v>33000</v>
      </c>
      <c r="K78" s="389"/>
    </row>
    <row r="79" spans="1:11" s="261" customFormat="1" ht="14.25" x14ac:dyDescent="0.2">
      <c r="A79" s="360">
        <v>43606</v>
      </c>
      <c r="B79" s="361" t="s">
        <v>302</v>
      </c>
      <c r="C79" s="362">
        <v>4000</v>
      </c>
      <c r="D79" s="362" t="s">
        <v>15</v>
      </c>
      <c r="E79" s="363">
        <v>270</v>
      </c>
      <c r="F79" s="363">
        <v>266</v>
      </c>
      <c r="G79" s="363">
        <v>0</v>
      </c>
      <c r="H79" s="364">
        <f t="shared" ref="H79" si="90">SUM(F79-E79)*C79</f>
        <v>-16000</v>
      </c>
      <c r="I79" s="379">
        <v>0</v>
      </c>
      <c r="J79" s="388">
        <f t="shared" ref="J79" si="91">SUM(H79:I79)</f>
        <v>-16000</v>
      </c>
      <c r="K79" s="389"/>
    </row>
    <row r="80" spans="1:11" s="261" customFormat="1" ht="14.25" x14ac:dyDescent="0.2">
      <c r="A80" s="360">
        <v>43605</v>
      </c>
      <c r="B80" s="361" t="s">
        <v>36</v>
      </c>
      <c r="C80" s="362">
        <v>5000</v>
      </c>
      <c r="D80" s="362" t="s">
        <v>15</v>
      </c>
      <c r="E80" s="363">
        <v>400</v>
      </c>
      <c r="F80" s="363">
        <v>401.5</v>
      </c>
      <c r="G80" s="363">
        <v>403</v>
      </c>
      <c r="H80" s="364">
        <f t="shared" ref="H80" si="92">SUM(F80-E80)*C80</f>
        <v>7500</v>
      </c>
      <c r="I80" s="379">
        <f>SUM(G80-F80)*C80</f>
        <v>7500</v>
      </c>
      <c r="J80" s="388">
        <f t="shared" ref="J80" si="93">SUM(H80:I80)</f>
        <v>15000</v>
      </c>
      <c r="K80" s="389"/>
    </row>
    <row r="81" spans="1:11" s="261" customFormat="1" ht="14.25" x14ac:dyDescent="0.2">
      <c r="A81" s="360">
        <v>43605</v>
      </c>
      <c r="B81" s="361" t="s">
        <v>106</v>
      </c>
      <c r="C81" s="362">
        <v>8000</v>
      </c>
      <c r="D81" s="362" t="s">
        <v>15</v>
      </c>
      <c r="E81" s="363">
        <v>88.5</v>
      </c>
      <c r="F81" s="363">
        <v>87</v>
      </c>
      <c r="G81" s="363">
        <v>0</v>
      </c>
      <c r="H81" s="364">
        <f t="shared" ref="H81" si="94">SUM(F81-E81)*C81</f>
        <v>-12000</v>
      </c>
      <c r="I81" s="379">
        <v>0</v>
      </c>
      <c r="J81" s="388">
        <f t="shared" ref="J81" si="95">SUM(H81:I81)</f>
        <v>-12000</v>
      </c>
      <c r="K81" s="389"/>
    </row>
    <row r="82" spans="1:11" s="261" customFormat="1" ht="14.25" x14ac:dyDescent="0.2">
      <c r="A82" s="360">
        <v>43602</v>
      </c>
      <c r="B82" s="361" t="s">
        <v>313</v>
      </c>
      <c r="C82" s="362">
        <v>800</v>
      </c>
      <c r="D82" s="362" t="s">
        <v>15</v>
      </c>
      <c r="E82" s="363">
        <v>1595</v>
      </c>
      <c r="F82" s="363">
        <v>1605</v>
      </c>
      <c r="G82" s="363">
        <v>0</v>
      </c>
      <c r="H82" s="364">
        <f t="shared" ref="H82" si="96">SUM(F82-E82)*C82</f>
        <v>8000</v>
      </c>
      <c r="I82" s="379">
        <v>0</v>
      </c>
      <c r="J82" s="388">
        <f t="shared" ref="J82" si="97">SUM(H82:I82)</f>
        <v>8000</v>
      </c>
      <c r="K82" s="389"/>
    </row>
    <row r="83" spans="1:11" s="261" customFormat="1" ht="14.25" x14ac:dyDescent="0.2">
      <c r="A83" s="360">
        <v>43601</v>
      </c>
      <c r="B83" s="361" t="s">
        <v>68</v>
      </c>
      <c r="C83" s="362">
        <v>8000</v>
      </c>
      <c r="D83" s="362" t="s">
        <v>15</v>
      </c>
      <c r="E83" s="363">
        <v>83</v>
      </c>
      <c r="F83" s="363">
        <v>83.4</v>
      </c>
      <c r="G83" s="363">
        <v>0</v>
      </c>
      <c r="H83" s="364">
        <f t="shared" ref="H83" si="98">SUM(F83-E83)*C83</f>
        <v>3200.0000000000455</v>
      </c>
      <c r="I83" s="379">
        <v>0</v>
      </c>
      <c r="J83" s="388">
        <f t="shared" ref="J83" si="99">SUM(H83:I83)</f>
        <v>3200.0000000000455</v>
      </c>
      <c r="K83" s="389"/>
    </row>
    <row r="84" spans="1:11" s="261" customFormat="1" ht="14.25" x14ac:dyDescent="0.2">
      <c r="A84" s="360">
        <v>43601</v>
      </c>
      <c r="B84" s="361" t="s">
        <v>57</v>
      </c>
      <c r="C84" s="362">
        <v>12000</v>
      </c>
      <c r="D84" s="362" t="s">
        <v>15</v>
      </c>
      <c r="E84" s="363">
        <v>120</v>
      </c>
      <c r="F84" s="363">
        <v>121</v>
      </c>
      <c r="G84" s="363">
        <v>122</v>
      </c>
      <c r="H84" s="364">
        <f t="shared" ref="H84" si="100">SUM(F84-E84)*C84</f>
        <v>12000</v>
      </c>
      <c r="I84" s="379">
        <f>SUM(G84-F84)*C84</f>
        <v>12000</v>
      </c>
      <c r="J84" s="388">
        <f t="shared" ref="J84" si="101">SUM(H84:I84)</f>
        <v>24000</v>
      </c>
      <c r="K84" s="389"/>
    </row>
    <row r="85" spans="1:11" s="261" customFormat="1" ht="14.25" x14ac:dyDescent="0.2">
      <c r="A85" s="360">
        <v>43600</v>
      </c>
      <c r="B85" s="361" t="s">
        <v>126</v>
      </c>
      <c r="C85" s="362">
        <v>8000</v>
      </c>
      <c r="D85" s="362" t="s">
        <v>15</v>
      </c>
      <c r="E85" s="363">
        <v>128.5</v>
      </c>
      <c r="F85" s="363">
        <v>129.5</v>
      </c>
      <c r="G85" s="363">
        <v>130.35</v>
      </c>
      <c r="H85" s="364">
        <f t="shared" ref="H85" si="102">SUM(F85-E85)*C85</f>
        <v>8000</v>
      </c>
      <c r="I85" s="379">
        <f>SUM(G85-F85)*C85</f>
        <v>6799.9999999999545</v>
      </c>
      <c r="J85" s="388">
        <f t="shared" ref="J85" si="103">SUM(H85:I85)</f>
        <v>14799.999999999955</v>
      </c>
      <c r="K85" s="389"/>
    </row>
    <row r="86" spans="1:11" s="261" customFormat="1" ht="14.25" x14ac:dyDescent="0.2">
      <c r="A86" s="360">
        <v>43599</v>
      </c>
      <c r="B86" s="361" t="s">
        <v>312</v>
      </c>
      <c r="C86" s="362">
        <v>9000</v>
      </c>
      <c r="D86" s="362" t="s">
        <v>15</v>
      </c>
      <c r="E86" s="363">
        <v>117</v>
      </c>
      <c r="F86" s="363">
        <v>118</v>
      </c>
      <c r="G86" s="363">
        <v>119</v>
      </c>
      <c r="H86" s="364">
        <f t="shared" ref="H86" si="104">SUM(F86-E86)*C86</f>
        <v>9000</v>
      </c>
      <c r="I86" s="379">
        <f>SUM(G86-F86)*C86</f>
        <v>9000</v>
      </c>
      <c r="J86" s="388">
        <f t="shared" ref="J86" si="105">SUM(H86:I86)</f>
        <v>18000</v>
      </c>
      <c r="K86" s="389"/>
    </row>
    <row r="87" spans="1:11" s="261" customFormat="1" ht="14.25" x14ac:dyDescent="0.2">
      <c r="A87" s="360">
        <v>43598</v>
      </c>
      <c r="B87" s="361" t="s">
        <v>48</v>
      </c>
      <c r="C87" s="362">
        <v>14000</v>
      </c>
      <c r="D87" s="362" t="s">
        <v>15</v>
      </c>
      <c r="E87" s="363">
        <v>98.6</v>
      </c>
      <c r="F87" s="363">
        <v>97.8</v>
      </c>
      <c r="G87" s="363">
        <v>0</v>
      </c>
      <c r="H87" s="364">
        <f t="shared" ref="H87" si="106">SUM(F87-E87)*C87</f>
        <v>-11199.99999999996</v>
      </c>
      <c r="I87" s="379">
        <v>0</v>
      </c>
      <c r="J87" s="388">
        <f t="shared" ref="J87" si="107">SUM(H87:I87)</f>
        <v>-11199.99999999996</v>
      </c>
      <c r="K87" s="389"/>
    </row>
    <row r="88" spans="1:11" s="261" customFormat="1" ht="14.25" x14ac:dyDescent="0.2">
      <c r="A88" s="360">
        <v>43595</v>
      </c>
      <c r="B88" s="361" t="s">
        <v>49</v>
      </c>
      <c r="C88" s="362">
        <v>14000</v>
      </c>
      <c r="D88" s="362" t="s">
        <v>15</v>
      </c>
      <c r="E88" s="363">
        <v>86</v>
      </c>
      <c r="F88" s="363">
        <v>86.6</v>
      </c>
      <c r="G88" s="363">
        <v>0</v>
      </c>
      <c r="H88" s="364">
        <f t="shared" ref="H88" si="108">SUM(F88-E88)*C88</f>
        <v>8399.99999999992</v>
      </c>
      <c r="I88" s="379">
        <v>0</v>
      </c>
      <c r="J88" s="388">
        <f t="shared" ref="J88" si="109">SUM(H88:I88)</f>
        <v>8399.99999999992</v>
      </c>
      <c r="K88" s="389"/>
    </row>
    <row r="89" spans="1:11" s="261" customFormat="1" ht="14.25" x14ac:dyDescent="0.2">
      <c r="A89" s="360">
        <v>43594</v>
      </c>
      <c r="B89" s="361" t="s">
        <v>79</v>
      </c>
      <c r="C89" s="362">
        <v>18000</v>
      </c>
      <c r="D89" s="362" t="s">
        <v>13</v>
      </c>
      <c r="E89" s="363">
        <v>48.85</v>
      </c>
      <c r="F89" s="363">
        <v>48.35</v>
      </c>
      <c r="G89" s="363">
        <v>0</v>
      </c>
      <c r="H89" s="364">
        <f>SUM(E89-F89)*C89</f>
        <v>9000</v>
      </c>
      <c r="I89" s="379">
        <v>0</v>
      </c>
      <c r="J89" s="388">
        <f t="shared" ref="J89" si="110">SUM(H89:I89)</f>
        <v>9000</v>
      </c>
      <c r="K89" s="389"/>
    </row>
    <row r="90" spans="1:11" s="261" customFormat="1" ht="14.25" x14ac:dyDescent="0.2">
      <c r="A90" s="360">
        <v>43593</v>
      </c>
      <c r="B90" s="361" t="s">
        <v>311</v>
      </c>
      <c r="C90" s="362">
        <v>800</v>
      </c>
      <c r="D90" s="362" t="s">
        <v>15</v>
      </c>
      <c r="E90" s="363">
        <v>1066</v>
      </c>
      <c r="F90" s="363">
        <v>1066</v>
      </c>
      <c r="G90" s="363">
        <v>0</v>
      </c>
      <c r="H90" s="364">
        <f t="shared" ref="H90" si="111">SUM(F90-E90)*C90</f>
        <v>0</v>
      </c>
      <c r="I90" s="379">
        <v>0</v>
      </c>
      <c r="J90" s="388">
        <f t="shared" ref="J90" si="112">SUM(H90:I90)</f>
        <v>0</v>
      </c>
      <c r="K90" s="389"/>
    </row>
    <row r="91" spans="1:11" s="261" customFormat="1" ht="14.25" x14ac:dyDescent="0.2">
      <c r="A91" s="360">
        <v>43592</v>
      </c>
      <c r="B91" s="361" t="s">
        <v>310</v>
      </c>
      <c r="C91" s="362">
        <v>8000</v>
      </c>
      <c r="D91" s="362" t="s">
        <v>15</v>
      </c>
      <c r="E91" s="363">
        <v>194</v>
      </c>
      <c r="F91" s="363">
        <v>193.5</v>
      </c>
      <c r="G91" s="363">
        <v>0</v>
      </c>
      <c r="H91" s="364">
        <f t="shared" ref="H91" si="113">SUM(F91-E91)*C91</f>
        <v>-4000</v>
      </c>
      <c r="I91" s="379">
        <v>0</v>
      </c>
      <c r="J91" s="388">
        <f t="shared" ref="J91" si="114">SUM(H91:I91)</f>
        <v>-4000</v>
      </c>
      <c r="K91" s="389"/>
    </row>
    <row r="92" spans="1:11" s="261" customFormat="1" ht="14.25" x14ac:dyDescent="0.2">
      <c r="A92" s="360">
        <v>43591</v>
      </c>
      <c r="B92" s="361" t="s">
        <v>88</v>
      </c>
      <c r="C92" s="362">
        <v>13000</v>
      </c>
      <c r="D92" s="362" t="s">
        <v>15</v>
      </c>
      <c r="E92" s="363">
        <v>118</v>
      </c>
      <c r="F92" s="363">
        <v>118.75</v>
      </c>
      <c r="G92" s="363">
        <v>119.5</v>
      </c>
      <c r="H92" s="364">
        <f t="shared" ref="H92" si="115">SUM(F92-E92)*C92</f>
        <v>9750</v>
      </c>
      <c r="I92" s="379">
        <f>SUM(G92-F92)*C92</f>
        <v>9750</v>
      </c>
      <c r="J92" s="388">
        <f t="shared" ref="J92" si="116">SUM(H92:I92)</f>
        <v>19500</v>
      </c>
      <c r="K92" s="389"/>
    </row>
    <row r="93" spans="1:11" s="261" customFormat="1" ht="14.25" x14ac:dyDescent="0.2">
      <c r="A93" s="360">
        <v>43588</v>
      </c>
      <c r="B93" s="361" t="s">
        <v>48</v>
      </c>
      <c r="C93" s="362">
        <v>14000</v>
      </c>
      <c r="D93" s="362" t="s">
        <v>15</v>
      </c>
      <c r="E93" s="363">
        <v>96.5</v>
      </c>
      <c r="F93" s="363">
        <v>97.25</v>
      </c>
      <c r="G93" s="363">
        <v>98</v>
      </c>
      <c r="H93" s="364">
        <f t="shared" ref="H93" si="117">SUM(F93-E93)*C93</f>
        <v>10500</v>
      </c>
      <c r="I93" s="379">
        <f>SUM(G93-F93)*C93</f>
        <v>10500</v>
      </c>
      <c r="J93" s="388">
        <f t="shared" ref="J93" si="118">SUM(H93:I93)</f>
        <v>21000</v>
      </c>
      <c r="K93" s="389"/>
    </row>
    <row r="94" spans="1:11" s="261" customFormat="1" ht="14.25" x14ac:dyDescent="0.2">
      <c r="A94" s="360">
        <v>43587</v>
      </c>
      <c r="B94" s="361" t="s">
        <v>298</v>
      </c>
      <c r="C94" s="362">
        <v>800</v>
      </c>
      <c r="D94" s="362" t="s">
        <v>15</v>
      </c>
      <c r="E94" s="363">
        <v>1420</v>
      </c>
      <c r="F94" s="363">
        <v>1430</v>
      </c>
      <c r="G94" s="363">
        <v>0</v>
      </c>
      <c r="H94" s="364">
        <f t="shared" ref="H94:H102" si="119">SUM(F94-E94)*C94</f>
        <v>8000</v>
      </c>
      <c r="I94" s="379">
        <v>0</v>
      </c>
      <c r="J94" s="388">
        <f t="shared" ref="J94" si="120">SUM(H94:I94)</f>
        <v>8000</v>
      </c>
      <c r="K94" s="389"/>
    </row>
    <row r="95" spans="1:11" s="261" customFormat="1" ht="14.25" x14ac:dyDescent="0.2">
      <c r="A95" s="360">
        <v>43587</v>
      </c>
      <c r="B95" s="361" t="s">
        <v>36</v>
      </c>
      <c r="C95" s="362">
        <v>5000</v>
      </c>
      <c r="D95" s="362" t="s">
        <v>15</v>
      </c>
      <c r="E95" s="363">
        <v>397</v>
      </c>
      <c r="F95" s="363">
        <v>395</v>
      </c>
      <c r="G95" s="363">
        <v>0</v>
      </c>
      <c r="H95" s="364">
        <f t="shared" si="119"/>
        <v>-10000</v>
      </c>
      <c r="I95" s="379">
        <v>0</v>
      </c>
      <c r="J95" s="388">
        <f t="shared" ref="J95:J102" si="121">SUM(H95:I95)</f>
        <v>-10000</v>
      </c>
      <c r="K95" s="389"/>
    </row>
    <row r="96" spans="1:11" s="261" customFormat="1" ht="14.25" x14ac:dyDescent="0.2">
      <c r="A96" s="390"/>
      <c r="B96" s="390"/>
      <c r="C96" s="390"/>
      <c r="D96" s="390"/>
      <c r="E96" s="390"/>
      <c r="F96" s="390"/>
      <c r="G96" s="390" t="s">
        <v>282</v>
      </c>
      <c r="H96" s="391">
        <f>SUM(H70:H95)</f>
        <v>106609.99999999994</v>
      </c>
      <c r="I96" s="390"/>
      <c r="J96" s="391">
        <f>SUM(J70:J95)</f>
        <v>212759.99999999977</v>
      </c>
      <c r="K96" s="389"/>
    </row>
    <row r="97" spans="1:11" s="261" customFormat="1" ht="14.25" x14ac:dyDescent="0.2">
      <c r="A97" s="392">
        <v>43556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</row>
    <row r="98" spans="1:11" s="261" customFormat="1" ht="14.25" x14ac:dyDescent="0.2">
      <c r="A98" s="393" t="s">
        <v>303</v>
      </c>
      <c r="B98" s="394" t="s">
        <v>304</v>
      </c>
      <c r="C98" s="380" t="s">
        <v>305</v>
      </c>
      <c r="D98" s="395" t="s">
        <v>306</v>
      </c>
      <c r="E98" s="395" t="s">
        <v>307</v>
      </c>
      <c r="F98" s="380" t="s">
        <v>296</v>
      </c>
      <c r="G98" s="389"/>
      <c r="H98" s="389"/>
      <c r="I98" s="389"/>
      <c r="J98" s="389"/>
      <c r="K98" s="389"/>
    </row>
    <row r="99" spans="1:11" s="261" customFormat="1" ht="14.25" x14ac:dyDescent="0.2">
      <c r="A99" s="396" t="s">
        <v>308</v>
      </c>
      <c r="B99" s="382">
        <v>3</v>
      </c>
      <c r="C99" s="383">
        <f>SUM(A99-B99)</f>
        <v>27</v>
      </c>
      <c r="D99" s="397">
        <v>8</v>
      </c>
      <c r="E99" s="383">
        <f>SUM(C99-D99)</f>
        <v>19</v>
      </c>
      <c r="F99" s="383">
        <f>E99*100/C99</f>
        <v>70.370370370370367</v>
      </c>
      <c r="G99" s="389"/>
      <c r="H99" s="389"/>
      <c r="I99" s="389"/>
      <c r="J99" s="389"/>
      <c r="K99" s="389"/>
    </row>
    <row r="100" spans="1:11" s="261" customFormat="1" ht="14.25" x14ac:dyDescent="0.2">
      <c r="A100" s="389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</row>
    <row r="101" spans="1:11" s="261" customFormat="1" ht="14.25" x14ac:dyDescent="0.2">
      <c r="A101" s="398"/>
      <c r="B101" s="399"/>
      <c r="C101" s="399"/>
      <c r="D101" s="400"/>
      <c r="E101" s="400"/>
      <c r="F101" s="401">
        <v>43556</v>
      </c>
      <c r="G101" s="399"/>
      <c r="H101" s="399"/>
      <c r="I101" s="402"/>
      <c r="J101" s="402"/>
      <c r="K101" s="389"/>
    </row>
    <row r="102" spans="1:11" s="261" customFormat="1" ht="14.25" x14ac:dyDescent="0.2">
      <c r="A102" s="360">
        <v>43585</v>
      </c>
      <c r="B102" s="361" t="s">
        <v>92</v>
      </c>
      <c r="C102" s="362">
        <v>7000</v>
      </c>
      <c r="D102" s="362" t="s">
        <v>15</v>
      </c>
      <c r="E102" s="363">
        <v>203.65</v>
      </c>
      <c r="F102" s="363">
        <v>205</v>
      </c>
      <c r="G102" s="363">
        <v>207</v>
      </c>
      <c r="H102" s="364">
        <f t="shared" si="119"/>
        <v>9449.99999999996</v>
      </c>
      <c r="I102" s="379">
        <f>SUM(G102-F102)*C102</f>
        <v>14000</v>
      </c>
      <c r="J102" s="388">
        <f t="shared" si="121"/>
        <v>23449.99999999996</v>
      </c>
      <c r="K102" s="389"/>
    </row>
    <row r="103" spans="1:11" s="261" customFormat="1" ht="14.25" x14ac:dyDescent="0.2">
      <c r="A103" s="360">
        <v>43581</v>
      </c>
      <c r="B103" s="361" t="s">
        <v>80</v>
      </c>
      <c r="C103" s="362">
        <v>6000</v>
      </c>
      <c r="D103" s="362" t="s">
        <v>15</v>
      </c>
      <c r="E103" s="363">
        <v>210</v>
      </c>
      <c r="F103" s="363">
        <v>211.25</v>
      </c>
      <c r="G103" s="363">
        <v>0</v>
      </c>
      <c r="H103" s="364">
        <f t="shared" ref="H103" si="122">SUM(F103-E103)*C103</f>
        <v>7500</v>
      </c>
      <c r="I103" s="379">
        <v>0</v>
      </c>
      <c r="J103" s="388">
        <f t="shared" ref="J103" si="123">SUM(H103:I103)</f>
        <v>7500</v>
      </c>
      <c r="K103" s="389"/>
    </row>
    <row r="104" spans="1:11" s="261" customFormat="1" ht="14.25" x14ac:dyDescent="0.2">
      <c r="A104" s="360">
        <v>43581</v>
      </c>
      <c r="B104" s="361" t="s">
        <v>52</v>
      </c>
      <c r="C104" s="362">
        <v>3000</v>
      </c>
      <c r="D104" s="362" t="s">
        <v>15</v>
      </c>
      <c r="E104" s="363">
        <v>351</v>
      </c>
      <c r="F104" s="363">
        <v>353.5</v>
      </c>
      <c r="G104" s="363">
        <v>0</v>
      </c>
      <c r="H104" s="364">
        <f t="shared" ref="H104" si="124">SUM(F104-E104)*C104</f>
        <v>7500</v>
      </c>
      <c r="I104" s="379">
        <v>0</v>
      </c>
      <c r="J104" s="388">
        <f t="shared" ref="J104" si="125">SUM(H104:I104)</f>
        <v>7500</v>
      </c>
      <c r="K104" s="389"/>
    </row>
    <row r="105" spans="1:11" s="261" customFormat="1" ht="14.25" x14ac:dyDescent="0.2">
      <c r="A105" s="360">
        <v>43581</v>
      </c>
      <c r="B105" s="361" t="s">
        <v>302</v>
      </c>
      <c r="C105" s="362">
        <v>4000</v>
      </c>
      <c r="D105" s="362" t="s">
        <v>15</v>
      </c>
      <c r="E105" s="363">
        <v>275.25</v>
      </c>
      <c r="F105" s="363">
        <v>272.25</v>
      </c>
      <c r="G105" s="363">
        <v>0</v>
      </c>
      <c r="H105" s="364">
        <f t="shared" ref="H105" si="126">SUM(F105-E105)*C105</f>
        <v>-12000</v>
      </c>
      <c r="I105" s="379">
        <v>0</v>
      </c>
      <c r="J105" s="388">
        <f t="shared" ref="J105" si="127">SUM(H105:I105)</f>
        <v>-12000</v>
      </c>
      <c r="K105" s="389"/>
    </row>
    <row r="106" spans="1:11" s="261" customFormat="1" ht="14.25" x14ac:dyDescent="0.2">
      <c r="A106" s="360">
        <v>43580</v>
      </c>
      <c r="B106" s="361" t="s">
        <v>301</v>
      </c>
      <c r="C106" s="362">
        <v>1400</v>
      </c>
      <c r="D106" s="362" t="s">
        <v>15</v>
      </c>
      <c r="E106" s="363">
        <v>1450</v>
      </c>
      <c r="F106" s="363">
        <v>1456</v>
      </c>
      <c r="G106" s="363">
        <v>1462</v>
      </c>
      <c r="H106" s="364">
        <f t="shared" ref="H106" si="128">SUM(F106-E106)*C106</f>
        <v>8400</v>
      </c>
      <c r="I106" s="379">
        <f>SUM(G106-F106)*C106</f>
        <v>8400</v>
      </c>
      <c r="J106" s="388">
        <f t="shared" ref="J106" si="129">SUM(H106:I106)</f>
        <v>16800</v>
      </c>
      <c r="K106" s="389"/>
    </row>
    <row r="107" spans="1:11" s="261" customFormat="1" ht="14.25" x14ac:dyDescent="0.2">
      <c r="A107" s="360">
        <v>43579</v>
      </c>
      <c r="B107" s="361" t="s">
        <v>28</v>
      </c>
      <c r="C107" s="362">
        <v>2000</v>
      </c>
      <c r="D107" s="362" t="s">
        <v>15</v>
      </c>
      <c r="E107" s="363">
        <v>765</v>
      </c>
      <c r="F107" s="363">
        <v>769</v>
      </c>
      <c r="G107" s="363">
        <v>774</v>
      </c>
      <c r="H107" s="364">
        <f t="shared" ref="H107" si="130">SUM(F107-E107)*C107</f>
        <v>8000</v>
      </c>
      <c r="I107" s="379">
        <f>SUM(G107-F107)*C107</f>
        <v>10000</v>
      </c>
      <c r="J107" s="388">
        <f t="shared" ref="J107" si="131">SUM(H107:I107)</f>
        <v>18000</v>
      </c>
      <c r="K107" s="389"/>
    </row>
    <row r="108" spans="1:11" s="261" customFormat="1" ht="14.25" x14ac:dyDescent="0.2">
      <c r="A108" s="360">
        <v>43578</v>
      </c>
      <c r="B108" s="361" t="s">
        <v>36</v>
      </c>
      <c r="C108" s="362">
        <v>5000</v>
      </c>
      <c r="D108" s="362" t="s">
        <v>15</v>
      </c>
      <c r="E108" s="363">
        <v>391.5</v>
      </c>
      <c r="F108" s="363">
        <v>391.5</v>
      </c>
      <c r="G108" s="363">
        <v>0</v>
      </c>
      <c r="H108" s="364">
        <f t="shared" ref="H108" si="132">SUM(F108-E108)*C108</f>
        <v>0</v>
      </c>
      <c r="I108" s="379">
        <v>0</v>
      </c>
      <c r="J108" s="388">
        <f t="shared" ref="J108" si="133">SUM(H108:I108)</f>
        <v>0</v>
      </c>
      <c r="K108" s="389"/>
    </row>
    <row r="109" spans="1:11" s="261" customFormat="1" ht="14.25" x14ac:dyDescent="0.2">
      <c r="A109" s="360">
        <v>43578</v>
      </c>
      <c r="B109" s="361" t="s">
        <v>278</v>
      </c>
      <c r="C109" s="362">
        <v>24000</v>
      </c>
      <c r="D109" s="362" t="s">
        <v>15</v>
      </c>
      <c r="E109" s="363">
        <v>35</v>
      </c>
      <c r="F109" s="363">
        <v>35</v>
      </c>
      <c r="G109" s="363">
        <v>0</v>
      </c>
      <c r="H109" s="364">
        <f t="shared" ref="H109" si="134">SUM(F109-E109)*C109</f>
        <v>0</v>
      </c>
      <c r="I109" s="379">
        <v>0</v>
      </c>
      <c r="J109" s="388">
        <f t="shared" ref="J109" si="135">SUM(H109:I109)</f>
        <v>0</v>
      </c>
      <c r="K109" s="389"/>
    </row>
    <row r="110" spans="1:11" s="261" customFormat="1" ht="14.25" x14ac:dyDescent="0.2">
      <c r="A110" s="360">
        <v>43577</v>
      </c>
      <c r="B110" s="361" t="s">
        <v>12</v>
      </c>
      <c r="C110" s="362">
        <v>2400</v>
      </c>
      <c r="D110" s="362" t="s">
        <v>15</v>
      </c>
      <c r="E110" s="363">
        <v>942</v>
      </c>
      <c r="F110" s="363">
        <v>942</v>
      </c>
      <c r="G110" s="363">
        <v>0</v>
      </c>
      <c r="H110" s="364">
        <f t="shared" ref="H110:H111" si="136">SUM(F110-E110)*C110</f>
        <v>0</v>
      </c>
      <c r="I110" s="379">
        <v>0</v>
      </c>
      <c r="J110" s="388">
        <f t="shared" ref="J110" si="137">SUM(H110:I110)</f>
        <v>0</v>
      </c>
      <c r="K110" s="389"/>
    </row>
    <row r="111" spans="1:11" s="261" customFormat="1" ht="14.25" x14ac:dyDescent="0.2">
      <c r="A111" s="360">
        <v>43577</v>
      </c>
      <c r="B111" s="361" t="s">
        <v>300</v>
      </c>
      <c r="C111" s="362">
        <v>8000</v>
      </c>
      <c r="D111" s="362" t="s">
        <v>15</v>
      </c>
      <c r="E111" s="363">
        <v>210.1</v>
      </c>
      <c r="F111" s="363">
        <v>208.6</v>
      </c>
      <c r="G111" s="363">
        <v>0</v>
      </c>
      <c r="H111" s="364">
        <f t="shared" si="136"/>
        <v>-12000</v>
      </c>
      <c r="I111" s="379">
        <v>0</v>
      </c>
      <c r="J111" s="388">
        <f t="shared" ref="J111" si="138">SUM(H111:I111)</f>
        <v>-12000</v>
      </c>
      <c r="K111" s="389"/>
    </row>
    <row r="112" spans="1:11" s="261" customFormat="1" ht="14.25" x14ac:dyDescent="0.2">
      <c r="A112" s="360">
        <v>43573</v>
      </c>
      <c r="B112" s="361" t="s">
        <v>102</v>
      </c>
      <c r="C112" s="362">
        <v>8000</v>
      </c>
      <c r="D112" s="362" t="s">
        <v>15</v>
      </c>
      <c r="E112" s="363">
        <v>137.19999999999999</v>
      </c>
      <c r="F112" s="363">
        <v>135.80000000000001</v>
      </c>
      <c r="G112" s="363">
        <v>0</v>
      </c>
      <c r="H112" s="364">
        <f t="shared" ref="H112" si="139">SUM(F112-E112)*C112</f>
        <v>-11199.999999999818</v>
      </c>
      <c r="I112" s="379">
        <v>0</v>
      </c>
      <c r="J112" s="388">
        <f t="shared" ref="J112" si="140">SUM(H112:I112)</f>
        <v>-11199.999999999818</v>
      </c>
      <c r="K112" s="389"/>
    </row>
    <row r="113" spans="1:11" s="261" customFormat="1" ht="14.25" x14ac:dyDescent="0.2">
      <c r="A113" s="360">
        <v>43573</v>
      </c>
      <c r="B113" s="361" t="s">
        <v>299</v>
      </c>
      <c r="C113" s="362">
        <v>2200</v>
      </c>
      <c r="D113" s="362" t="s">
        <v>15</v>
      </c>
      <c r="E113" s="363">
        <v>809</v>
      </c>
      <c r="F113" s="363">
        <v>803</v>
      </c>
      <c r="G113" s="363">
        <v>394</v>
      </c>
      <c r="H113" s="364">
        <f t="shared" ref="H113" si="141">SUM(F113-E113)*C113</f>
        <v>-13200</v>
      </c>
      <c r="I113" s="379">
        <v>0</v>
      </c>
      <c r="J113" s="388">
        <f t="shared" ref="J113" si="142">SUM(H113:I113)</f>
        <v>-13200</v>
      </c>
      <c r="K113" s="389"/>
    </row>
    <row r="114" spans="1:11" s="261" customFormat="1" ht="14.25" x14ac:dyDescent="0.2">
      <c r="A114" s="360">
        <v>43571</v>
      </c>
      <c r="B114" s="361" t="s">
        <v>36</v>
      </c>
      <c r="C114" s="362">
        <v>5000</v>
      </c>
      <c r="D114" s="362" t="s">
        <v>15</v>
      </c>
      <c r="E114" s="363">
        <v>391</v>
      </c>
      <c r="F114" s="363">
        <v>392.5</v>
      </c>
      <c r="G114" s="363">
        <v>394</v>
      </c>
      <c r="H114" s="364">
        <f t="shared" ref="H114" si="143">SUM(F114-E114)*C114</f>
        <v>7500</v>
      </c>
      <c r="I114" s="379">
        <f>SUM(G114-F114)*C114</f>
        <v>7500</v>
      </c>
      <c r="J114" s="388">
        <f t="shared" ref="J114" si="144">SUM(H114:I114)</f>
        <v>15000</v>
      </c>
      <c r="K114" s="389"/>
    </row>
    <row r="115" spans="1:11" s="261" customFormat="1" ht="14.25" x14ac:dyDescent="0.2">
      <c r="A115" s="360">
        <v>43571</v>
      </c>
      <c r="B115" s="361" t="s">
        <v>59</v>
      </c>
      <c r="C115" s="362">
        <v>8000</v>
      </c>
      <c r="D115" s="362" t="s">
        <v>15</v>
      </c>
      <c r="E115" s="363">
        <v>137</v>
      </c>
      <c r="F115" s="363">
        <v>138</v>
      </c>
      <c r="G115" s="363">
        <v>0</v>
      </c>
      <c r="H115" s="364">
        <f t="shared" ref="H115" si="145">SUM(F115-E115)*C115</f>
        <v>8000</v>
      </c>
      <c r="I115" s="379">
        <v>0</v>
      </c>
      <c r="J115" s="388">
        <f t="shared" ref="J115" si="146">SUM(H115:I115)</f>
        <v>8000</v>
      </c>
      <c r="K115" s="389"/>
    </row>
    <row r="116" spans="1:11" s="261" customFormat="1" ht="14.25" x14ac:dyDescent="0.2">
      <c r="A116" s="360">
        <v>43570</v>
      </c>
      <c r="B116" s="361" t="s">
        <v>79</v>
      </c>
      <c r="C116" s="362">
        <v>18000</v>
      </c>
      <c r="D116" s="362" t="s">
        <v>15</v>
      </c>
      <c r="E116" s="363">
        <v>59.5</v>
      </c>
      <c r="F116" s="363">
        <v>60</v>
      </c>
      <c r="G116" s="363">
        <v>60.5</v>
      </c>
      <c r="H116" s="364">
        <f t="shared" ref="H116:H118" si="147">SUM(F116-E116)*C116</f>
        <v>9000</v>
      </c>
      <c r="I116" s="379">
        <f>SUM(G116-F116)*C116</f>
        <v>9000</v>
      </c>
      <c r="J116" s="388">
        <f t="shared" ref="J116:J118" si="148">SUM(H116:I116)</f>
        <v>18000</v>
      </c>
      <c r="K116" s="389"/>
    </row>
    <row r="117" spans="1:11" s="261" customFormat="1" ht="14.25" x14ac:dyDescent="0.2">
      <c r="A117" s="360">
        <v>43567</v>
      </c>
      <c r="B117" s="361" t="s">
        <v>79</v>
      </c>
      <c r="C117" s="362">
        <v>18000</v>
      </c>
      <c r="D117" s="362" t="s">
        <v>15</v>
      </c>
      <c r="E117" s="363">
        <v>59</v>
      </c>
      <c r="F117" s="363">
        <v>59.5</v>
      </c>
      <c r="G117" s="363">
        <v>0</v>
      </c>
      <c r="H117" s="364">
        <f t="shared" si="147"/>
        <v>9000</v>
      </c>
      <c r="I117" s="379">
        <v>0</v>
      </c>
      <c r="J117" s="388">
        <f t="shared" si="148"/>
        <v>9000</v>
      </c>
      <c r="K117" s="389"/>
    </row>
    <row r="118" spans="1:11" s="261" customFormat="1" ht="14.25" x14ac:dyDescent="0.2">
      <c r="A118" s="360">
        <v>43567</v>
      </c>
      <c r="B118" s="361" t="s">
        <v>288</v>
      </c>
      <c r="C118" s="362">
        <v>12000</v>
      </c>
      <c r="D118" s="362" t="s">
        <v>15</v>
      </c>
      <c r="E118" s="363">
        <v>156</v>
      </c>
      <c r="F118" s="363">
        <v>156.55000000000001</v>
      </c>
      <c r="G118" s="363">
        <v>0</v>
      </c>
      <c r="H118" s="364">
        <f t="shared" si="147"/>
        <v>6600.0000000001364</v>
      </c>
      <c r="I118" s="379">
        <v>0</v>
      </c>
      <c r="J118" s="388">
        <f t="shared" si="148"/>
        <v>6600.0000000001364</v>
      </c>
      <c r="K118" s="389"/>
    </row>
    <row r="119" spans="1:11" s="261" customFormat="1" ht="14.25" x14ac:dyDescent="0.2">
      <c r="A119" s="360">
        <v>43566</v>
      </c>
      <c r="B119" s="361" t="s">
        <v>57</v>
      </c>
      <c r="C119" s="362">
        <v>12000</v>
      </c>
      <c r="D119" s="362" t="s">
        <v>15</v>
      </c>
      <c r="E119" s="363">
        <v>122.25</v>
      </c>
      <c r="F119" s="363">
        <v>123</v>
      </c>
      <c r="G119" s="363">
        <v>124</v>
      </c>
      <c r="H119" s="364">
        <f t="shared" ref="H119" si="149">SUM(F119-E119)*C119</f>
        <v>9000</v>
      </c>
      <c r="I119" s="379">
        <f>SUM(G119-F119)*C119</f>
        <v>12000</v>
      </c>
      <c r="J119" s="388">
        <f t="shared" ref="J119" si="150">SUM(H119:I119)</f>
        <v>21000</v>
      </c>
      <c r="K119" s="389"/>
    </row>
    <row r="120" spans="1:11" s="261" customFormat="1" ht="14.25" x14ac:dyDescent="0.2">
      <c r="A120" s="360">
        <v>43565</v>
      </c>
      <c r="B120" s="361" t="s">
        <v>298</v>
      </c>
      <c r="C120" s="362">
        <v>1600</v>
      </c>
      <c r="D120" s="362" t="s">
        <v>15</v>
      </c>
      <c r="E120" s="363">
        <v>1373</v>
      </c>
      <c r="F120" s="363">
        <v>1377.5</v>
      </c>
      <c r="G120" s="363">
        <v>0</v>
      </c>
      <c r="H120" s="364">
        <f t="shared" ref="H120" si="151">SUM(F120-E120)*C120</f>
        <v>7200</v>
      </c>
      <c r="I120" s="379">
        <v>0</v>
      </c>
      <c r="J120" s="388">
        <f t="shared" ref="J120" si="152">SUM(H120:I120)</f>
        <v>7200</v>
      </c>
      <c r="K120" s="389"/>
    </row>
    <row r="121" spans="1:11" s="261" customFormat="1" ht="14.25" x14ac:dyDescent="0.2">
      <c r="A121" s="360">
        <v>43565</v>
      </c>
      <c r="B121" s="361" t="s">
        <v>283</v>
      </c>
      <c r="C121" s="362">
        <v>26400</v>
      </c>
      <c r="D121" s="362" t="s">
        <v>15</v>
      </c>
      <c r="E121" s="363">
        <v>47.8</v>
      </c>
      <c r="F121" s="363">
        <v>47.5</v>
      </c>
      <c r="G121" s="363">
        <v>0</v>
      </c>
      <c r="H121" s="364">
        <f t="shared" ref="H121" si="153">SUM(F121-E121)*C121</f>
        <v>-7919.9999999999254</v>
      </c>
      <c r="I121" s="379">
        <v>0</v>
      </c>
      <c r="J121" s="388">
        <f t="shared" ref="J121" si="154">SUM(H121:I121)</f>
        <v>-7919.9999999999254</v>
      </c>
      <c r="K121" s="389"/>
    </row>
    <row r="122" spans="1:11" s="261" customFormat="1" ht="14.25" x14ac:dyDescent="0.2">
      <c r="A122" s="360">
        <v>43564</v>
      </c>
      <c r="B122" s="361" t="s">
        <v>297</v>
      </c>
      <c r="C122" s="362">
        <v>6400</v>
      </c>
      <c r="D122" s="362" t="s">
        <v>15</v>
      </c>
      <c r="E122" s="363">
        <v>272.60000000000002</v>
      </c>
      <c r="F122" s="363">
        <v>274</v>
      </c>
      <c r="G122" s="363">
        <v>275.5</v>
      </c>
      <c r="H122" s="364">
        <f t="shared" ref="H122" si="155">SUM(F122-E122)*C122</f>
        <v>8959.9999999998545</v>
      </c>
      <c r="I122" s="379">
        <f>SUM(G122-F122)*C122</f>
        <v>9600</v>
      </c>
      <c r="J122" s="388">
        <f t="shared" ref="J122" si="156">SUM(H122:I122)</f>
        <v>18559.999999999854</v>
      </c>
      <c r="K122" s="389"/>
    </row>
    <row r="123" spans="1:11" s="261" customFormat="1" ht="14.25" x14ac:dyDescent="0.2">
      <c r="A123" s="360">
        <v>43563</v>
      </c>
      <c r="B123" s="361" t="s">
        <v>281</v>
      </c>
      <c r="C123" s="362">
        <v>24000</v>
      </c>
      <c r="D123" s="362" t="s">
        <v>15</v>
      </c>
      <c r="E123" s="363">
        <v>55</v>
      </c>
      <c r="F123" s="363">
        <v>55.5</v>
      </c>
      <c r="G123" s="363">
        <v>0</v>
      </c>
      <c r="H123" s="364">
        <f t="shared" ref="H123" si="157">SUM(F123-E123)*C123</f>
        <v>12000</v>
      </c>
      <c r="I123" s="379">
        <v>0</v>
      </c>
      <c r="J123" s="388">
        <f t="shared" ref="J123" si="158">SUM(H123:I123)</f>
        <v>12000</v>
      </c>
      <c r="K123" s="389"/>
    </row>
    <row r="124" spans="1:11" s="261" customFormat="1" ht="14.25" x14ac:dyDescent="0.2">
      <c r="A124" s="360">
        <v>43560</v>
      </c>
      <c r="B124" s="361" t="s">
        <v>27</v>
      </c>
      <c r="C124" s="362">
        <v>2000</v>
      </c>
      <c r="D124" s="362" t="s">
        <v>15</v>
      </c>
      <c r="E124" s="363">
        <v>638.5</v>
      </c>
      <c r="F124" s="363">
        <v>642.5</v>
      </c>
      <c r="G124" s="363">
        <v>0</v>
      </c>
      <c r="H124" s="364">
        <f t="shared" ref="H124" si="159">SUM(F124-E124)*C124</f>
        <v>8000</v>
      </c>
      <c r="I124" s="379">
        <v>0</v>
      </c>
      <c r="J124" s="388">
        <f t="shared" ref="J124" si="160">SUM(H124:I124)</f>
        <v>8000</v>
      </c>
      <c r="K124" s="389"/>
    </row>
    <row r="125" spans="1:11" s="261" customFormat="1" ht="14.25" x14ac:dyDescent="0.2">
      <c r="A125" s="360">
        <v>43560</v>
      </c>
      <c r="B125" s="361" t="s">
        <v>84</v>
      </c>
      <c r="C125" s="362">
        <v>24000</v>
      </c>
      <c r="D125" s="362" t="s">
        <v>15</v>
      </c>
      <c r="E125" s="363">
        <v>59.5</v>
      </c>
      <c r="F125" s="363">
        <v>60</v>
      </c>
      <c r="G125" s="363">
        <v>0</v>
      </c>
      <c r="H125" s="364">
        <f t="shared" ref="H125" si="161">SUM(F125-E125)*C125</f>
        <v>12000</v>
      </c>
      <c r="I125" s="379">
        <v>0</v>
      </c>
      <c r="J125" s="388">
        <f t="shared" ref="J125" si="162">SUM(H125:I125)</f>
        <v>12000</v>
      </c>
      <c r="K125" s="389"/>
    </row>
    <row r="126" spans="1:11" s="261" customFormat="1" ht="14.25" x14ac:dyDescent="0.2">
      <c r="A126" s="360">
        <v>43559</v>
      </c>
      <c r="B126" s="361" t="s">
        <v>133</v>
      </c>
      <c r="C126" s="362">
        <v>8000</v>
      </c>
      <c r="D126" s="362" t="s">
        <v>13</v>
      </c>
      <c r="E126" s="363">
        <v>131.4</v>
      </c>
      <c r="F126" s="363">
        <v>132</v>
      </c>
      <c r="G126" s="363">
        <v>0</v>
      </c>
      <c r="H126" s="364">
        <f>SUM(E126-F126)*C126</f>
        <v>-4799.9999999999545</v>
      </c>
      <c r="I126" s="379">
        <v>0</v>
      </c>
      <c r="J126" s="388">
        <f t="shared" ref="J126" si="163">SUM(H126:I126)</f>
        <v>-4799.9999999999545</v>
      </c>
      <c r="K126" s="389"/>
    </row>
    <row r="127" spans="1:11" s="261" customFormat="1" ht="14.25" x14ac:dyDescent="0.2">
      <c r="A127" s="360">
        <v>43559</v>
      </c>
      <c r="B127" s="361" t="s">
        <v>255</v>
      </c>
      <c r="C127" s="362">
        <v>2200</v>
      </c>
      <c r="D127" s="362" t="s">
        <v>15</v>
      </c>
      <c r="E127" s="363">
        <v>775</v>
      </c>
      <c r="F127" s="363">
        <v>768</v>
      </c>
      <c r="G127" s="363">
        <v>0</v>
      </c>
      <c r="H127" s="364">
        <f t="shared" ref="H127" si="164">SUM(F127-E127)*C127</f>
        <v>-15400</v>
      </c>
      <c r="I127" s="379">
        <v>0</v>
      </c>
      <c r="J127" s="388">
        <f t="shared" ref="J127" si="165">SUM(H127:I127)</f>
        <v>-15400</v>
      </c>
      <c r="K127" s="389"/>
    </row>
    <row r="128" spans="1:11" s="261" customFormat="1" ht="14.25" x14ac:dyDescent="0.2">
      <c r="A128" s="360">
        <v>43558</v>
      </c>
      <c r="B128" s="361" t="s">
        <v>295</v>
      </c>
      <c r="C128" s="362">
        <v>1500</v>
      </c>
      <c r="D128" s="362" t="s">
        <v>15</v>
      </c>
      <c r="E128" s="363">
        <v>739</v>
      </c>
      <c r="F128" s="363">
        <v>745</v>
      </c>
      <c r="G128" s="363">
        <v>0</v>
      </c>
      <c r="H128" s="364">
        <f t="shared" ref="H128" si="166">SUM(F128-E128)*C128</f>
        <v>9000</v>
      </c>
      <c r="I128" s="379">
        <v>0</v>
      </c>
      <c r="J128" s="388">
        <f t="shared" ref="J128" si="167">SUM(H128:I128)</f>
        <v>9000</v>
      </c>
      <c r="K128" s="389"/>
    </row>
    <row r="129" spans="1:11" s="261" customFormat="1" ht="14.25" x14ac:dyDescent="0.2">
      <c r="A129" s="360">
        <v>43557</v>
      </c>
      <c r="B129" s="361" t="s">
        <v>133</v>
      </c>
      <c r="C129" s="362">
        <v>8000</v>
      </c>
      <c r="D129" s="362" t="s">
        <v>15</v>
      </c>
      <c r="E129" s="363">
        <v>136</v>
      </c>
      <c r="F129" s="363">
        <v>135</v>
      </c>
      <c r="G129" s="363">
        <v>0</v>
      </c>
      <c r="H129" s="364">
        <f t="shared" ref="H129" si="168">SUM(F129-E129)*C129</f>
        <v>-8000</v>
      </c>
      <c r="I129" s="379">
        <v>0</v>
      </c>
      <c r="J129" s="388">
        <f t="shared" ref="J129" si="169">SUM(H129:I129)</f>
        <v>-8000</v>
      </c>
      <c r="K129" s="389"/>
    </row>
    <row r="130" spans="1:11" s="261" customFormat="1" ht="14.25" x14ac:dyDescent="0.2">
      <c r="A130" s="360">
        <v>43557</v>
      </c>
      <c r="B130" s="361" t="s">
        <v>294</v>
      </c>
      <c r="C130" s="362">
        <v>1500</v>
      </c>
      <c r="D130" s="362" t="s">
        <v>15</v>
      </c>
      <c r="E130" s="363">
        <v>1360</v>
      </c>
      <c r="F130" s="363">
        <v>1366</v>
      </c>
      <c r="G130" s="363">
        <v>0</v>
      </c>
      <c r="H130" s="364">
        <f t="shared" ref="H130" si="170">SUM(F130-E130)*C130</f>
        <v>9000</v>
      </c>
      <c r="I130" s="379">
        <v>0</v>
      </c>
      <c r="J130" s="388">
        <f t="shared" ref="J130" si="171">SUM(H130:I130)</f>
        <v>9000</v>
      </c>
      <c r="K130" s="389"/>
    </row>
    <row r="131" spans="1:11" s="261" customFormat="1" ht="14.25" x14ac:dyDescent="0.2">
      <c r="A131" s="360">
        <v>43556</v>
      </c>
      <c r="B131" s="361" t="s">
        <v>105</v>
      </c>
      <c r="C131" s="362">
        <v>16000</v>
      </c>
      <c r="D131" s="362" t="s">
        <v>15</v>
      </c>
      <c r="E131" s="363">
        <v>41.15</v>
      </c>
      <c r="F131" s="363">
        <v>41.6</v>
      </c>
      <c r="G131" s="363">
        <v>0</v>
      </c>
      <c r="H131" s="364">
        <f t="shared" ref="H131" si="172">SUM(F131-E131)*C131</f>
        <v>7200.0000000000455</v>
      </c>
      <c r="I131" s="379">
        <v>0</v>
      </c>
      <c r="J131" s="388">
        <f t="shared" ref="J131" si="173">SUM(H131:I131)</f>
        <v>7200.0000000000455</v>
      </c>
      <c r="K131" s="389"/>
    </row>
    <row r="132" spans="1:11" s="261" customFormat="1" ht="14.25" x14ac:dyDescent="0.2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</row>
    <row r="133" spans="1:11" s="261" customFormat="1" ht="14.25" x14ac:dyDescent="0.2">
      <c r="A133" s="390"/>
      <c r="B133" s="390"/>
      <c r="C133" s="390"/>
      <c r="D133" s="390"/>
      <c r="E133" s="390"/>
      <c r="F133" s="390"/>
      <c r="G133" s="390" t="s">
        <v>282</v>
      </c>
      <c r="H133" s="391">
        <f>SUM(H102:H131)</f>
        <v>78790.000000000291</v>
      </c>
      <c r="I133" s="390"/>
      <c r="J133" s="391">
        <f>SUM(J102:J131)</f>
        <v>149290.00000000032</v>
      </c>
      <c r="K133" s="389"/>
    </row>
    <row r="134" spans="1:11" s="261" customFormat="1" ht="14.25" x14ac:dyDescent="0.2">
      <c r="A134" s="360"/>
      <c r="B134" s="361"/>
      <c r="C134" s="362"/>
      <c r="D134" s="362"/>
      <c r="E134" s="363"/>
      <c r="F134" s="363"/>
      <c r="G134" s="363"/>
      <c r="H134" s="364"/>
      <c r="I134" s="364"/>
      <c r="J134" s="364"/>
      <c r="K134" s="389"/>
    </row>
    <row r="135" spans="1:11" s="261" customFormat="1" ht="14.25" x14ac:dyDescent="0.2">
      <c r="A135" s="393" t="s">
        <v>303</v>
      </c>
      <c r="B135" s="394" t="s">
        <v>304</v>
      </c>
      <c r="C135" s="380" t="s">
        <v>305</v>
      </c>
      <c r="D135" s="395" t="s">
        <v>306</v>
      </c>
      <c r="E135" s="395" t="s">
        <v>307</v>
      </c>
      <c r="F135" s="380" t="s">
        <v>296</v>
      </c>
      <c r="G135" s="363"/>
      <c r="H135" s="364"/>
      <c r="I135" s="364"/>
      <c r="J135" s="364"/>
      <c r="K135" s="389"/>
    </row>
    <row r="136" spans="1:11" s="261" customFormat="1" ht="14.25" x14ac:dyDescent="0.2">
      <c r="A136" s="396" t="s">
        <v>308</v>
      </c>
      <c r="B136" s="382">
        <v>3</v>
      </c>
      <c r="C136" s="383">
        <f>SUM(A136-B136)</f>
        <v>27</v>
      </c>
      <c r="D136" s="397">
        <v>8</v>
      </c>
      <c r="E136" s="383">
        <f>SUM(C136-D136)</f>
        <v>19</v>
      </c>
      <c r="F136" s="383">
        <f>E136*100/C136</f>
        <v>70.370370370370367</v>
      </c>
      <c r="G136" s="363"/>
      <c r="H136" s="364"/>
      <c r="I136" s="364"/>
      <c r="J136" s="364"/>
      <c r="K136" s="389"/>
    </row>
    <row r="137" spans="1:11" s="261" customFormat="1" ht="14.25" x14ac:dyDescent="0.2">
      <c r="A137" s="396"/>
      <c r="B137" s="382"/>
      <c r="C137" s="383"/>
      <c r="D137" s="397"/>
      <c r="E137" s="383"/>
      <c r="F137" s="383"/>
      <c r="G137" s="363"/>
      <c r="H137" s="364"/>
      <c r="I137" s="364"/>
      <c r="J137" s="364"/>
      <c r="K137" s="389"/>
    </row>
    <row r="138" spans="1:11" s="261" customFormat="1" ht="14.25" x14ac:dyDescent="0.2">
      <c r="A138" s="390"/>
      <c r="B138" s="390"/>
      <c r="C138" s="390"/>
      <c r="D138" s="390"/>
      <c r="E138" s="390"/>
      <c r="F138" s="401">
        <v>43525</v>
      </c>
      <c r="G138" s="390"/>
      <c r="H138" s="390"/>
      <c r="I138" s="390"/>
      <c r="J138" s="390"/>
      <c r="K138" s="389"/>
    </row>
    <row r="139" spans="1:11" s="261" customFormat="1" ht="14.25" x14ac:dyDescent="0.2">
      <c r="A139" s="389"/>
      <c r="B139" s="389"/>
      <c r="C139" s="389"/>
      <c r="D139" s="389"/>
      <c r="E139" s="389"/>
      <c r="F139" s="389"/>
      <c r="G139" s="389"/>
      <c r="H139" s="380" t="s">
        <v>296</v>
      </c>
      <c r="I139" s="403"/>
      <c r="J139" s="404">
        <v>0.81</v>
      </c>
      <c r="K139" s="389"/>
    </row>
    <row r="140" spans="1:11" s="261" customFormat="1" ht="14.25" x14ac:dyDescent="0.2">
      <c r="A140" s="360">
        <v>43553</v>
      </c>
      <c r="B140" s="361" t="s">
        <v>35</v>
      </c>
      <c r="C140" s="362">
        <v>9000</v>
      </c>
      <c r="D140" s="362" t="s">
        <v>15</v>
      </c>
      <c r="E140" s="363">
        <v>105</v>
      </c>
      <c r="F140" s="363">
        <v>106</v>
      </c>
      <c r="G140" s="363">
        <v>107</v>
      </c>
      <c r="H140" s="364">
        <f t="shared" ref="H140" si="174">SUM(F140-E140)*C140</f>
        <v>9000</v>
      </c>
      <c r="I140" s="379">
        <f>SUM(G140-F140)*C140</f>
        <v>9000</v>
      </c>
      <c r="J140" s="388">
        <f t="shared" ref="J140" si="175">SUM(H140:I140)</f>
        <v>18000</v>
      </c>
      <c r="K140" s="389"/>
    </row>
    <row r="141" spans="1:11" s="261" customFormat="1" ht="14.25" x14ac:dyDescent="0.2">
      <c r="A141" s="360">
        <v>43552</v>
      </c>
      <c r="B141" s="361" t="s">
        <v>55</v>
      </c>
      <c r="C141" s="362">
        <v>4000</v>
      </c>
      <c r="D141" s="362" t="s">
        <v>15</v>
      </c>
      <c r="E141" s="363">
        <v>268</v>
      </c>
      <c r="F141" s="363">
        <v>270</v>
      </c>
      <c r="G141" s="363">
        <v>272</v>
      </c>
      <c r="H141" s="364">
        <f t="shared" ref="H141" si="176">SUM(F141-E141)*C141</f>
        <v>8000</v>
      </c>
      <c r="I141" s="379">
        <f>SUM(G141-F141)*C141</f>
        <v>8000</v>
      </c>
      <c r="J141" s="388">
        <f t="shared" ref="J141" si="177">SUM(H141:I141)</f>
        <v>16000</v>
      </c>
      <c r="K141" s="389"/>
    </row>
    <row r="142" spans="1:11" s="261" customFormat="1" ht="14.25" x14ac:dyDescent="0.2">
      <c r="A142" s="360">
        <v>43552</v>
      </c>
      <c r="B142" s="361" t="s">
        <v>17</v>
      </c>
      <c r="C142" s="362">
        <v>2000</v>
      </c>
      <c r="D142" s="362" t="s">
        <v>15</v>
      </c>
      <c r="E142" s="363">
        <v>631</v>
      </c>
      <c r="F142" s="363">
        <v>625</v>
      </c>
      <c r="G142" s="363">
        <v>0</v>
      </c>
      <c r="H142" s="364">
        <f t="shared" ref="H142" si="178">SUM(F142-E142)*C142</f>
        <v>-12000</v>
      </c>
      <c r="I142" s="379">
        <v>0</v>
      </c>
      <c r="J142" s="388">
        <f t="shared" ref="J142" si="179">SUM(H142:I142)</f>
        <v>-12000</v>
      </c>
      <c r="K142" s="389"/>
    </row>
    <row r="143" spans="1:11" s="261" customFormat="1" ht="14.25" x14ac:dyDescent="0.2">
      <c r="A143" s="360">
        <v>43551</v>
      </c>
      <c r="B143" s="361" t="s">
        <v>290</v>
      </c>
      <c r="C143" s="362">
        <v>26400</v>
      </c>
      <c r="D143" s="362" t="s">
        <v>15</v>
      </c>
      <c r="E143" s="363">
        <v>45.55</v>
      </c>
      <c r="F143" s="363">
        <v>46</v>
      </c>
      <c r="G143" s="363">
        <v>46.5</v>
      </c>
      <c r="H143" s="364">
        <f t="shared" ref="H143:H144" si="180">SUM(F143-E143)*C143</f>
        <v>11880.000000000075</v>
      </c>
      <c r="I143" s="379">
        <v>0</v>
      </c>
      <c r="J143" s="388">
        <f t="shared" ref="J143" si="181">SUM(H143:I143)</f>
        <v>11880.000000000075</v>
      </c>
      <c r="K143" s="389"/>
    </row>
    <row r="144" spans="1:11" s="261" customFormat="1" ht="14.25" x14ac:dyDescent="0.2">
      <c r="A144" s="360">
        <v>43551</v>
      </c>
      <c r="B144" s="361" t="s">
        <v>276</v>
      </c>
      <c r="C144" s="362">
        <v>16000</v>
      </c>
      <c r="D144" s="362" t="s">
        <v>15</v>
      </c>
      <c r="E144" s="363">
        <v>113.2</v>
      </c>
      <c r="F144" s="363">
        <v>112.6</v>
      </c>
      <c r="G144" s="363">
        <v>0</v>
      </c>
      <c r="H144" s="364">
        <f t="shared" si="180"/>
        <v>-9600.0000000001364</v>
      </c>
      <c r="I144" s="379">
        <v>0</v>
      </c>
      <c r="J144" s="388">
        <f t="shared" ref="J144:J146" si="182">SUM(H144:I144)</f>
        <v>-9600.0000000001364</v>
      </c>
      <c r="K144" s="389"/>
    </row>
    <row r="145" spans="1:11" s="261" customFormat="1" ht="14.25" x14ac:dyDescent="0.2">
      <c r="A145" s="360">
        <v>43550</v>
      </c>
      <c r="B145" s="361" t="s">
        <v>290</v>
      </c>
      <c r="C145" s="362">
        <v>26400</v>
      </c>
      <c r="D145" s="362" t="s">
        <v>15</v>
      </c>
      <c r="E145" s="363">
        <v>45</v>
      </c>
      <c r="F145" s="363">
        <v>45</v>
      </c>
      <c r="G145" s="363">
        <v>0</v>
      </c>
      <c r="H145" s="364">
        <f t="shared" ref="H145:H146" si="183">SUM(F145-E145)*C145</f>
        <v>0</v>
      </c>
      <c r="I145" s="379">
        <v>0</v>
      </c>
      <c r="J145" s="388">
        <f t="shared" si="182"/>
        <v>0</v>
      </c>
      <c r="K145" s="389"/>
    </row>
    <row r="146" spans="1:11" s="261" customFormat="1" ht="14.25" x14ac:dyDescent="0.2">
      <c r="A146" s="360">
        <v>43550</v>
      </c>
      <c r="B146" s="361" t="s">
        <v>289</v>
      </c>
      <c r="C146" s="362">
        <v>12000</v>
      </c>
      <c r="D146" s="362" t="s">
        <v>15</v>
      </c>
      <c r="E146" s="363">
        <v>102</v>
      </c>
      <c r="F146" s="363">
        <v>102.8</v>
      </c>
      <c r="G146" s="363">
        <v>0</v>
      </c>
      <c r="H146" s="364">
        <f t="shared" si="183"/>
        <v>9599.9999999999654</v>
      </c>
      <c r="I146" s="379">
        <v>0</v>
      </c>
      <c r="J146" s="388">
        <f t="shared" si="182"/>
        <v>9599.9999999999654</v>
      </c>
      <c r="K146" s="389"/>
    </row>
    <row r="147" spans="1:11" s="261" customFormat="1" ht="14.25" x14ac:dyDescent="0.2">
      <c r="A147" s="360">
        <v>43546</v>
      </c>
      <c r="B147" s="361" t="s">
        <v>288</v>
      </c>
      <c r="C147" s="362">
        <v>12000</v>
      </c>
      <c r="D147" s="362" t="s">
        <v>15</v>
      </c>
      <c r="E147" s="363">
        <v>141.5</v>
      </c>
      <c r="F147" s="363">
        <v>142.5</v>
      </c>
      <c r="G147" s="363">
        <v>0</v>
      </c>
      <c r="H147" s="364">
        <f t="shared" ref="H147" si="184">SUM(F147-E147)*C147</f>
        <v>12000</v>
      </c>
      <c r="I147" s="379">
        <v>0</v>
      </c>
      <c r="J147" s="388">
        <f t="shared" ref="J147" si="185">SUM(H147:I147)</f>
        <v>12000</v>
      </c>
      <c r="K147" s="389"/>
    </row>
    <row r="148" spans="1:11" s="261" customFormat="1" ht="14.25" x14ac:dyDescent="0.2">
      <c r="A148" s="360">
        <v>43544</v>
      </c>
      <c r="B148" s="361" t="s">
        <v>287</v>
      </c>
      <c r="C148" s="362">
        <v>16000</v>
      </c>
      <c r="D148" s="362" t="s">
        <v>15</v>
      </c>
      <c r="E148" s="363">
        <v>109.65</v>
      </c>
      <c r="F148" s="363">
        <v>110.15</v>
      </c>
      <c r="G148" s="363">
        <v>110.65</v>
      </c>
      <c r="H148" s="364">
        <f t="shared" ref="H148" si="186">SUM(F148-E148)*C148</f>
        <v>8000</v>
      </c>
      <c r="I148" s="379">
        <f>SUM(G148-F148)*C148</f>
        <v>8000</v>
      </c>
      <c r="J148" s="388">
        <f t="shared" ref="J148" si="187">SUM(H148:I148)</f>
        <v>16000</v>
      </c>
      <c r="K148" s="389"/>
    </row>
    <row r="149" spans="1:11" s="261" customFormat="1" ht="14.25" x14ac:dyDescent="0.2">
      <c r="A149" s="360">
        <v>43543</v>
      </c>
      <c r="B149" s="361" t="s">
        <v>281</v>
      </c>
      <c r="C149" s="362">
        <v>24000</v>
      </c>
      <c r="D149" s="362" t="s">
        <v>15</v>
      </c>
      <c r="E149" s="363">
        <v>52.55</v>
      </c>
      <c r="F149" s="363">
        <v>53</v>
      </c>
      <c r="G149" s="363">
        <v>0</v>
      </c>
      <c r="H149" s="364">
        <f t="shared" ref="H149" si="188">SUM(F149-E149)*C149</f>
        <v>10800.000000000069</v>
      </c>
      <c r="I149" s="379">
        <v>0</v>
      </c>
      <c r="J149" s="388">
        <f t="shared" ref="J149" si="189">SUM(H149:I149)</f>
        <v>10800.000000000069</v>
      </c>
      <c r="K149" s="389"/>
    </row>
    <row r="150" spans="1:11" s="261" customFormat="1" ht="14.25" x14ac:dyDescent="0.2">
      <c r="A150" s="360">
        <v>43542</v>
      </c>
      <c r="B150" s="361" t="s">
        <v>102</v>
      </c>
      <c r="C150" s="362">
        <v>8000</v>
      </c>
      <c r="D150" s="362" t="s">
        <v>15</v>
      </c>
      <c r="E150" s="363">
        <v>138</v>
      </c>
      <c r="F150" s="363">
        <v>139</v>
      </c>
      <c r="G150" s="363">
        <v>140</v>
      </c>
      <c r="H150" s="364">
        <f t="shared" ref="H150" si="190">SUM(F150-E150)*C150</f>
        <v>8000</v>
      </c>
      <c r="I150" s="379">
        <f>SUM(G150-F150)*C150</f>
        <v>8000</v>
      </c>
      <c r="J150" s="388">
        <f t="shared" ref="J150" si="191">SUM(H150:I150)</f>
        <v>16000</v>
      </c>
      <c r="K150" s="389"/>
    </row>
    <row r="151" spans="1:11" s="261" customFormat="1" ht="14.25" x14ac:dyDescent="0.2">
      <c r="A151" s="360">
        <v>43542</v>
      </c>
      <c r="B151" s="361" t="s">
        <v>285</v>
      </c>
      <c r="C151" s="362">
        <v>2400</v>
      </c>
      <c r="D151" s="362" t="s">
        <v>15</v>
      </c>
      <c r="E151" s="363">
        <v>752</v>
      </c>
      <c r="F151" s="363">
        <v>756</v>
      </c>
      <c r="G151" s="363">
        <v>0</v>
      </c>
      <c r="H151" s="364">
        <f t="shared" ref="H151" si="192">SUM(F151-E151)*C151</f>
        <v>9600</v>
      </c>
      <c r="I151" s="379">
        <v>0</v>
      </c>
      <c r="J151" s="388">
        <f t="shared" ref="J151" si="193">SUM(H151:I151)</f>
        <v>9600</v>
      </c>
      <c r="K151" s="389"/>
    </row>
    <row r="152" spans="1:11" s="261" customFormat="1" ht="14.25" x14ac:dyDescent="0.2">
      <c r="A152" s="360">
        <v>43539</v>
      </c>
      <c r="B152" s="361" t="s">
        <v>276</v>
      </c>
      <c r="C152" s="362">
        <v>16000</v>
      </c>
      <c r="D152" s="362" t="s">
        <v>15</v>
      </c>
      <c r="E152" s="363">
        <v>108.2</v>
      </c>
      <c r="F152" s="363">
        <v>108.7</v>
      </c>
      <c r="G152" s="363">
        <v>109.2</v>
      </c>
      <c r="H152" s="364">
        <f t="shared" ref="H152" si="194">SUM(F152-E152)*C152</f>
        <v>8000</v>
      </c>
      <c r="I152" s="379">
        <f>SUM(G152-F152)*C152</f>
        <v>8000</v>
      </c>
      <c r="J152" s="388">
        <f t="shared" ref="J152" si="195">SUM(H152:I152)</f>
        <v>16000</v>
      </c>
      <c r="K152" s="389"/>
    </row>
    <row r="153" spans="1:11" s="261" customFormat="1" ht="14.25" x14ac:dyDescent="0.2">
      <c r="A153" s="360">
        <v>43539</v>
      </c>
      <c r="B153" s="361" t="s">
        <v>91</v>
      </c>
      <c r="C153" s="362">
        <v>2400</v>
      </c>
      <c r="D153" s="362" t="s">
        <v>15</v>
      </c>
      <c r="E153" s="363">
        <v>618</v>
      </c>
      <c r="F153" s="363">
        <v>622</v>
      </c>
      <c r="G153" s="363">
        <v>626</v>
      </c>
      <c r="H153" s="364">
        <f t="shared" ref="H153" si="196">SUM(F153-E153)*C153</f>
        <v>9600</v>
      </c>
      <c r="I153" s="379">
        <f>SUM(G153-F153)*C153</f>
        <v>9600</v>
      </c>
      <c r="J153" s="388">
        <f t="shared" ref="J153" si="197">SUM(H153:I153)</f>
        <v>19200</v>
      </c>
      <c r="K153" s="389"/>
    </row>
    <row r="154" spans="1:11" s="261" customFormat="1" ht="14.25" x14ac:dyDescent="0.2">
      <c r="A154" s="360">
        <v>43538</v>
      </c>
      <c r="B154" s="361" t="s">
        <v>279</v>
      </c>
      <c r="C154" s="362">
        <v>16000</v>
      </c>
      <c r="D154" s="362" t="s">
        <v>15</v>
      </c>
      <c r="E154" s="363">
        <v>63</v>
      </c>
      <c r="F154" s="363">
        <v>63.5</v>
      </c>
      <c r="G154" s="363">
        <v>64</v>
      </c>
      <c r="H154" s="364">
        <f t="shared" ref="H154" si="198">SUM(F154-E154)*C154</f>
        <v>8000</v>
      </c>
      <c r="I154" s="379">
        <f>SUM(G154-F154)*C154</f>
        <v>8000</v>
      </c>
      <c r="J154" s="388">
        <f t="shared" ref="J154" si="199">SUM(H154:I154)</f>
        <v>16000</v>
      </c>
      <c r="K154" s="389"/>
    </row>
    <row r="155" spans="1:11" s="261" customFormat="1" ht="14.25" x14ac:dyDescent="0.2">
      <c r="A155" s="360">
        <v>43538</v>
      </c>
      <c r="B155" s="361" t="s">
        <v>286</v>
      </c>
      <c r="C155" s="362">
        <v>1200</v>
      </c>
      <c r="D155" s="362" t="s">
        <v>15</v>
      </c>
      <c r="E155" s="363">
        <v>942</v>
      </c>
      <c r="F155" s="363">
        <v>949</v>
      </c>
      <c r="G155" s="363">
        <v>0</v>
      </c>
      <c r="H155" s="364">
        <f t="shared" ref="H155" si="200">SUM(F155-E155)*C155</f>
        <v>8400</v>
      </c>
      <c r="I155" s="379">
        <v>0</v>
      </c>
      <c r="J155" s="388">
        <f t="shared" ref="J155" si="201">SUM(H155:I155)</f>
        <v>8400</v>
      </c>
      <c r="K155" s="389"/>
    </row>
    <row r="156" spans="1:11" s="261" customFormat="1" ht="14.25" x14ac:dyDescent="0.2">
      <c r="A156" s="360">
        <v>43538</v>
      </c>
      <c r="B156" s="361" t="s">
        <v>104</v>
      </c>
      <c r="C156" s="362">
        <v>8000</v>
      </c>
      <c r="D156" s="362" t="s">
        <v>15</v>
      </c>
      <c r="E156" s="363">
        <v>45.5</v>
      </c>
      <c r="F156" s="363">
        <v>46.35</v>
      </c>
      <c r="G156" s="363">
        <v>0</v>
      </c>
      <c r="H156" s="364">
        <f t="shared" ref="H156:H157" si="202">SUM(F156-E156)*C156</f>
        <v>6800.0000000000109</v>
      </c>
      <c r="I156" s="379">
        <v>0</v>
      </c>
      <c r="J156" s="388">
        <f t="shared" ref="J156:J157" si="203">SUM(H156:I156)</f>
        <v>6800.0000000000109</v>
      </c>
      <c r="K156" s="389"/>
    </row>
    <row r="157" spans="1:11" s="261" customFormat="1" ht="14.25" x14ac:dyDescent="0.2">
      <c r="A157" s="360">
        <v>43538</v>
      </c>
      <c r="B157" s="361" t="s">
        <v>281</v>
      </c>
      <c r="C157" s="362">
        <v>24000</v>
      </c>
      <c r="D157" s="362" t="s">
        <v>15</v>
      </c>
      <c r="E157" s="363">
        <v>50.75</v>
      </c>
      <c r="F157" s="363">
        <v>50.25</v>
      </c>
      <c r="G157" s="363">
        <v>64</v>
      </c>
      <c r="H157" s="364">
        <f t="shared" si="202"/>
        <v>-12000</v>
      </c>
      <c r="I157" s="379">
        <v>0</v>
      </c>
      <c r="J157" s="388">
        <f t="shared" si="203"/>
        <v>-12000</v>
      </c>
      <c r="K157" s="389"/>
    </row>
    <row r="158" spans="1:11" s="261" customFormat="1" ht="14.25" x14ac:dyDescent="0.2">
      <c r="A158" s="360">
        <v>43537</v>
      </c>
      <c r="B158" s="361" t="s">
        <v>285</v>
      </c>
      <c r="C158" s="362">
        <v>2400</v>
      </c>
      <c r="D158" s="362" t="s">
        <v>15</v>
      </c>
      <c r="E158" s="363">
        <v>743</v>
      </c>
      <c r="F158" s="363">
        <v>743</v>
      </c>
      <c r="G158" s="363">
        <v>0</v>
      </c>
      <c r="H158" s="364">
        <f t="shared" ref="H158" si="204">SUM(F158-E158)*C158</f>
        <v>0</v>
      </c>
      <c r="I158" s="379">
        <v>0</v>
      </c>
      <c r="J158" s="388">
        <f t="shared" ref="J158" si="205">SUM(H158:I158)</f>
        <v>0</v>
      </c>
      <c r="K158" s="389"/>
    </row>
    <row r="159" spans="1:11" s="261" customFormat="1" ht="14.25" x14ac:dyDescent="0.2">
      <c r="A159" s="360">
        <v>43537</v>
      </c>
      <c r="B159" s="361" t="s">
        <v>283</v>
      </c>
      <c r="C159" s="362">
        <v>26400</v>
      </c>
      <c r="D159" s="362" t="s">
        <v>15</v>
      </c>
      <c r="E159" s="363">
        <v>42.5</v>
      </c>
      <c r="F159" s="363">
        <v>41.8</v>
      </c>
      <c r="G159" s="363">
        <v>0</v>
      </c>
      <c r="H159" s="364">
        <f t="shared" ref="H159" si="206">SUM(F159-E159)*C159</f>
        <v>-18480.000000000076</v>
      </c>
      <c r="I159" s="379">
        <v>0</v>
      </c>
      <c r="J159" s="388">
        <f t="shared" ref="J159" si="207">SUM(H159:I159)</f>
        <v>-18480.000000000076</v>
      </c>
      <c r="K159" s="389"/>
    </row>
    <row r="160" spans="1:11" s="261" customFormat="1" ht="14.25" x14ac:dyDescent="0.2">
      <c r="A160" s="360">
        <v>43536</v>
      </c>
      <c r="B160" s="361" t="s">
        <v>284</v>
      </c>
      <c r="C160" s="362">
        <v>8000</v>
      </c>
      <c r="D160" s="362" t="s">
        <v>15</v>
      </c>
      <c r="E160" s="363">
        <v>144</v>
      </c>
      <c r="F160" s="363">
        <v>145</v>
      </c>
      <c r="G160" s="363">
        <v>146</v>
      </c>
      <c r="H160" s="364">
        <f t="shared" ref="H160" si="208">SUM(F160-E160)*C160</f>
        <v>8000</v>
      </c>
      <c r="I160" s="379">
        <f>SUM(G160-F160)*C160</f>
        <v>8000</v>
      </c>
      <c r="J160" s="388">
        <f t="shared" ref="J160" si="209">SUM(H160:I160)</f>
        <v>16000</v>
      </c>
      <c r="K160" s="389"/>
    </row>
    <row r="161" spans="1:11" s="261" customFormat="1" ht="14.25" x14ac:dyDescent="0.2">
      <c r="A161" s="360">
        <v>43535</v>
      </c>
      <c r="B161" s="361" t="s">
        <v>35</v>
      </c>
      <c r="C161" s="362">
        <v>9000</v>
      </c>
      <c r="D161" s="362" t="s">
        <v>15</v>
      </c>
      <c r="E161" s="363">
        <v>98</v>
      </c>
      <c r="F161" s="363">
        <v>99</v>
      </c>
      <c r="G161" s="363">
        <v>100</v>
      </c>
      <c r="H161" s="364">
        <f t="shared" ref="H161:H162" si="210">SUM(F161-E161)*C161</f>
        <v>9000</v>
      </c>
      <c r="I161" s="379">
        <f>SUM(G161-F161)*C161</f>
        <v>9000</v>
      </c>
      <c r="J161" s="388">
        <f t="shared" ref="J161" si="211">SUM(H161:I161)</f>
        <v>18000</v>
      </c>
      <c r="K161" s="389"/>
    </row>
    <row r="162" spans="1:11" s="261" customFormat="1" ht="14.25" x14ac:dyDescent="0.2">
      <c r="A162" s="360">
        <v>43535</v>
      </c>
      <c r="B162" s="361" t="s">
        <v>283</v>
      </c>
      <c r="C162" s="362">
        <v>27000</v>
      </c>
      <c r="D162" s="362" t="s">
        <v>15</v>
      </c>
      <c r="E162" s="363">
        <v>41.5</v>
      </c>
      <c r="F162" s="363">
        <v>42</v>
      </c>
      <c r="G162" s="363">
        <v>0</v>
      </c>
      <c r="H162" s="364">
        <f t="shared" si="210"/>
        <v>13500</v>
      </c>
      <c r="I162" s="379">
        <v>0</v>
      </c>
      <c r="J162" s="388">
        <f t="shared" ref="J162" si="212">SUM(H162:I162)</f>
        <v>13500</v>
      </c>
      <c r="K162" s="389"/>
    </row>
    <row r="163" spans="1:11" s="261" customFormat="1" ht="14.25" x14ac:dyDescent="0.2">
      <c r="A163" s="360">
        <v>43532</v>
      </c>
      <c r="B163" s="361" t="s">
        <v>276</v>
      </c>
      <c r="C163" s="362">
        <v>16000</v>
      </c>
      <c r="D163" s="362" t="s">
        <v>15</v>
      </c>
      <c r="E163" s="363">
        <v>100.8</v>
      </c>
      <c r="F163" s="363">
        <v>100.8</v>
      </c>
      <c r="G163" s="363">
        <v>0</v>
      </c>
      <c r="H163" s="364">
        <f t="shared" ref="H163" si="213">SUM(F163-E163)*C163</f>
        <v>0</v>
      </c>
      <c r="I163" s="379">
        <v>0</v>
      </c>
      <c r="J163" s="388">
        <f t="shared" ref="J163" si="214">SUM(H163:I163)</f>
        <v>0</v>
      </c>
      <c r="K163" s="389"/>
    </row>
    <row r="164" spans="1:11" s="261" customFormat="1" ht="14.25" x14ac:dyDescent="0.2">
      <c r="A164" s="360">
        <v>43531</v>
      </c>
      <c r="B164" s="361" t="s">
        <v>49</v>
      </c>
      <c r="C164" s="362">
        <v>14000</v>
      </c>
      <c r="D164" s="362" t="s">
        <v>15</v>
      </c>
      <c r="E164" s="363">
        <v>85.5</v>
      </c>
      <c r="F164" s="363">
        <v>86.1</v>
      </c>
      <c r="G164" s="363">
        <v>86.65</v>
      </c>
      <c r="H164" s="364">
        <f t="shared" ref="H164" si="215">SUM(F164-E164)*C164</f>
        <v>8399.99999999992</v>
      </c>
      <c r="I164" s="379">
        <f>SUM(G164-F164)*C164</f>
        <v>7700.0000000001592</v>
      </c>
      <c r="J164" s="388">
        <f t="shared" ref="J164:J169" si="216">SUM(H164:I164)</f>
        <v>16100.00000000008</v>
      </c>
      <c r="K164" s="389"/>
    </row>
    <row r="165" spans="1:11" s="261" customFormat="1" ht="14.25" x14ac:dyDescent="0.2">
      <c r="A165" s="360">
        <v>43530</v>
      </c>
      <c r="B165" s="361" t="s">
        <v>281</v>
      </c>
      <c r="C165" s="362">
        <v>24000</v>
      </c>
      <c r="D165" s="362" t="s">
        <v>15</v>
      </c>
      <c r="E165" s="363">
        <v>52.2</v>
      </c>
      <c r="F165" s="363">
        <v>51.4</v>
      </c>
      <c r="G165" s="363">
        <v>0</v>
      </c>
      <c r="H165" s="364">
        <f t="shared" ref="H165:H170" si="217">SUM(F165-E165)*C165</f>
        <v>-19200.000000000102</v>
      </c>
      <c r="I165" s="379">
        <v>0</v>
      </c>
      <c r="J165" s="388">
        <f t="shared" si="216"/>
        <v>-19200.000000000102</v>
      </c>
      <c r="K165" s="389"/>
    </row>
    <row r="166" spans="1:11" s="261" customFormat="1" ht="14.25" x14ac:dyDescent="0.2">
      <c r="A166" s="360">
        <v>43529</v>
      </c>
      <c r="B166" s="361" t="s">
        <v>69</v>
      </c>
      <c r="C166" s="362">
        <v>3000</v>
      </c>
      <c r="D166" s="362" t="s">
        <v>15</v>
      </c>
      <c r="E166" s="363">
        <v>536.5</v>
      </c>
      <c r="F166" s="363">
        <v>540</v>
      </c>
      <c r="G166" s="363">
        <v>544</v>
      </c>
      <c r="H166" s="364">
        <f t="shared" si="217"/>
        <v>10500</v>
      </c>
      <c r="I166" s="379">
        <f>SUM(G166-F166)*C166</f>
        <v>12000</v>
      </c>
      <c r="J166" s="386">
        <f t="shared" si="216"/>
        <v>22500</v>
      </c>
      <c r="K166" s="389"/>
    </row>
    <row r="167" spans="1:11" s="261" customFormat="1" ht="14.25" x14ac:dyDescent="0.2">
      <c r="A167" s="360">
        <v>43529</v>
      </c>
      <c r="B167" s="361" t="s">
        <v>79</v>
      </c>
      <c r="C167" s="362">
        <v>18000</v>
      </c>
      <c r="D167" s="362" t="s">
        <v>15</v>
      </c>
      <c r="E167" s="363">
        <v>63</v>
      </c>
      <c r="F167" s="363">
        <v>63</v>
      </c>
      <c r="G167" s="363">
        <v>0</v>
      </c>
      <c r="H167" s="364">
        <f t="shared" si="217"/>
        <v>0</v>
      </c>
      <c r="I167" s="379">
        <v>0</v>
      </c>
      <c r="J167" s="386">
        <v>0</v>
      </c>
      <c r="K167" s="389"/>
    </row>
    <row r="168" spans="1:11" ht="14.25" x14ac:dyDescent="0.2">
      <c r="A168" s="360">
        <v>43525</v>
      </c>
      <c r="B168" s="361" t="s">
        <v>276</v>
      </c>
      <c r="C168" s="362">
        <v>16000</v>
      </c>
      <c r="D168" s="362" t="s">
        <v>15</v>
      </c>
      <c r="E168" s="363">
        <v>86.7</v>
      </c>
      <c r="F168" s="363">
        <v>87.2</v>
      </c>
      <c r="G168" s="363">
        <v>88</v>
      </c>
      <c r="H168" s="364">
        <f t="shared" si="217"/>
        <v>8000</v>
      </c>
      <c r="I168" s="379">
        <f>SUM(G168-F168)*C168</f>
        <v>12799.999999999955</v>
      </c>
      <c r="J168" s="386">
        <f t="shared" si="216"/>
        <v>20799.999999999956</v>
      </c>
      <c r="K168" s="389"/>
    </row>
    <row r="169" spans="1:11" ht="14.25" x14ac:dyDescent="0.2">
      <c r="A169" s="360">
        <v>43525</v>
      </c>
      <c r="B169" s="361" t="s">
        <v>43</v>
      </c>
      <c r="C169" s="362">
        <v>1800</v>
      </c>
      <c r="D169" s="362" t="s">
        <v>15</v>
      </c>
      <c r="E169" s="363">
        <v>405.5</v>
      </c>
      <c r="F169" s="363">
        <v>410.5</v>
      </c>
      <c r="G169" s="363">
        <v>415.5</v>
      </c>
      <c r="H169" s="364">
        <f t="shared" si="217"/>
        <v>9000</v>
      </c>
      <c r="I169" s="379">
        <f t="shared" ref="I169:I170" si="218">(IF(D169="SHORT",IF(G169="",0,E169-G169),IF(D169="LONG",IF(G169="",0,G169-F169))))*C169</f>
        <v>9000</v>
      </c>
      <c r="J169" s="386">
        <f t="shared" si="216"/>
        <v>18000</v>
      </c>
      <c r="K169" s="389"/>
    </row>
    <row r="170" spans="1:11" ht="14.25" x14ac:dyDescent="0.2">
      <c r="A170" s="360">
        <v>43525</v>
      </c>
      <c r="B170" s="361" t="s">
        <v>279</v>
      </c>
      <c r="C170" s="362">
        <v>16000</v>
      </c>
      <c r="D170" s="362" t="s">
        <v>15</v>
      </c>
      <c r="E170" s="363">
        <v>54.5</v>
      </c>
      <c r="F170" s="363">
        <v>55</v>
      </c>
      <c r="G170" s="363">
        <v>55.5</v>
      </c>
      <c r="H170" s="364">
        <f t="shared" si="217"/>
        <v>8000</v>
      </c>
      <c r="I170" s="379">
        <f t="shared" si="218"/>
        <v>8000</v>
      </c>
      <c r="J170" s="386">
        <f t="shared" ref="J170" si="219">SUM(H170:I170)</f>
        <v>16000</v>
      </c>
      <c r="K170" s="389"/>
    </row>
    <row r="171" spans="1:11" s="261" customFormat="1" ht="14.25" x14ac:dyDescent="0.2">
      <c r="A171" s="360"/>
      <c r="B171" s="361"/>
      <c r="C171" s="362"/>
      <c r="D171" s="362"/>
      <c r="E171" s="363"/>
      <c r="F171" s="363"/>
      <c r="G171" s="363"/>
      <c r="H171" s="364"/>
      <c r="I171" s="364"/>
      <c r="J171" s="364"/>
      <c r="K171" s="389"/>
    </row>
    <row r="172" spans="1:11" ht="14.25" x14ac:dyDescent="0.2">
      <c r="A172" s="390"/>
      <c r="B172" s="390"/>
      <c r="C172" s="390"/>
      <c r="D172" s="390"/>
      <c r="E172" s="390"/>
      <c r="F172" s="390"/>
      <c r="G172" s="390" t="s">
        <v>282</v>
      </c>
      <c r="H172" s="391">
        <f>SUM(H140:H170)</f>
        <v>130799.99999999972</v>
      </c>
      <c r="I172" s="390"/>
      <c r="J172" s="391">
        <f>SUM(J33:J170)</f>
        <v>1303460.8099999998</v>
      </c>
      <c r="K172" s="389"/>
    </row>
    <row r="173" spans="1:11" ht="14.25" x14ac:dyDescent="0.2">
      <c r="A173" s="360"/>
      <c r="B173" s="361"/>
      <c r="C173" s="362"/>
      <c r="D173" s="362"/>
      <c r="E173" s="363"/>
      <c r="F173" s="363"/>
      <c r="G173" s="363"/>
      <c r="H173" s="364"/>
      <c r="I173" s="364"/>
      <c r="J173" s="364"/>
      <c r="K173" s="389"/>
    </row>
    <row r="174" spans="1:11" ht="14.25" x14ac:dyDescent="0.2">
      <c r="A174" s="390"/>
      <c r="B174" s="390"/>
      <c r="C174" s="390"/>
      <c r="D174" s="390"/>
      <c r="E174" s="390"/>
      <c r="F174" s="401">
        <v>43497</v>
      </c>
      <c r="G174" s="390"/>
      <c r="H174" s="390"/>
      <c r="I174" s="390"/>
      <c r="J174" s="390"/>
      <c r="K174" s="389"/>
    </row>
    <row r="175" spans="1:11" ht="14.25" x14ac:dyDescent="0.2">
      <c r="A175" s="389"/>
      <c r="B175" s="389"/>
      <c r="C175" s="389"/>
      <c r="D175" s="389"/>
      <c r="E175" s="389"/>
      <c r="F175" s="389"/>
      <c r="G175" s="389"/>
      <c r="H175" s="380" t="s">
        <v>296</v>
      </c>
      <c r="I175" s="403"/>
      <c r="J175" s="404">
        <v>0.64</v>
      </c>
      <c r="K175" s="389"/>
    </row>
    <row r="176" spans="1:11" ht="14.25" x14ac:dyDescent="0.2">
      <c r="A176" s="360">
        <v>43524</v>
      </c>
      <c r="B176" s="361" t="s">
        <v>276</v>
      </c>
      <c r="C176" s="362">
        <v>16000</v>
      </c>
      <c r="D176" s="362" t="s">
        <v>15</v>
      </c>
      <c r="E176" s="363">
        <v>85.1</v>
      </c>
      <c r="F176" s="363">
        <v>85.6</v>
      </c>
      <c r="G176" s="363">
        <v>0</v>
      </c>
      <c r="H176" s="364">
        <f>SUM(F176-E176)*C176</f>
        <v>8000</v>
      </c>
      <c r="I176" s="364">
        <v>0</v>
      </c>
      <c r="J176" s="386">
        <f>SUM(H176:I176)</f>
        <v>8000</v>
      </c>
      <c r="K176" s="389"/>
    </row>
    <row r="177" spans="1:11" ht="14.25" x14ac:dyDescent="0.2">
      <c r="A177" s="360">
        <v>43523</v>
      </c>
      <c r="B177" s="361" t="s">
        <v>278</v>
      </c>
      <c r="C177" s="362">
        <v>24000</v>
      </c>
      <c r="D177" s="362" t="s">
        <v>15</v>
      </c>
      <c r="E177" s="363">
        <v>32</v>
      </c>
      <c r="F177" s="363">
        <v>32.4</v>
      </c>
      <c r="G177" s="363">
        <v>0</v>
      </c>
      <c r="H177" s="364">
        <f t="shared" ref="H177:H202" si="220">SUM(F177-E177)*C177</f>
        <v>9599.9999999999654</v>
      </c>
      <c r="I177" s="364">
        <v>0</v>
      </c>
      <c r="J177" s="386">
        <f t="shared" ref="J177:J201" si="221">SUM(H177:I177)</f>
        <v>9599.9999999999654</v>
      </c>
      <c r="K177" s="389"/>
    </row>
    <row r="178" spans="1:11" ht="14.25" x14ac:dyDescent="0.2">
      <c r="A178" s="360">
        <v>43523</v>
      </c>
      <c r="B178" s="361" t="s">
        <v>279</v>
      </c>
      <c r="C178" s="362">
        <v>16000</v>
      </c>
      <c r="D178" s="362" t="s">
        <v>15</v>
      </c>
      <c r="E178" s="363">
        <v>53.75</v>
      </c>
      <c r="F178" s="363">
        <v>54.25</v>
      </c>
      <c r="G178" s="363">
        <v>0</v>
      </c>
      <c r="H178" s="364">
        <f t="shared" si="220"/>
        <v>8000</v>
      </c>
      <c r="I178" s="364">
        <v>0</v>
      </c>
      <c r="J178" s="386">
        <f t="shared" si="221"/>
        <v>8000</v>
      </c>
      <c r="K178" s="389"/>
    </row>
    <row r="179" spans="1:11" ht="14.25" x14ac:dyDescent="0.2">
      <c r="A179" s="360">
        <v>43522</v>
      </c>
      <c r="B179" s="361" t="s">
        <v>280</v>
      </c>
      <c r="C179" s="362">
        <v>1200</v>
      </c>
      <c r="D179" s="362" t="s">
        <v>15</v>
      </c>
      <c r="E179" s="363">
        <v>1108</v>
      </c>
      <c r="F179" s="363">
        <v>1118</v>
      </c>
      <c r="G179" s="363">
        <v>1128</v>
      </c>
      <c r="H179" s="364">
        <f t="shared" si="220"/>
        <v>12000</v>
      </c>
      <c r="I179" s="364">
        <v>12000</v>
      </c>
      <c r="J179" s="386">
        <f t="shared" si="221"/>
        <v>24000</v>
      </c>
      <c r="K179" s="389"/>
    </row>
    <row r="180" spans="1:11" ht="14.25" x14ac:dyDescent="0.2">
      <c r="A180" s="360">
        <v>43522</v>
      </c>
      <c r="B180" s="361" t="s">
        <v>27</v>
      </c>
      <c r="C180" s="362">
        <v>4000</v>
      </c>
      <c r="D180" s="362" t="s">
        <v>15</v>
      </c>
      <c r="E180" s="363">
        <v>594</v>
      </c>
      <c r="F180" s="363">
        <v>598</v>
      </c>
      <c r="G180" s="363">
        <v>602</v>
      </c>
      <c r="H180" s="364">
        <f t="shared" si="220"/>
        <v>16000</v>
      </c>
      <c r="I180" s="364">
        <v>16000</v>
      </c>
      <c r="J180" s="386">
        <f t="shared" si="221"/>
        <v>32000</v>
      </c>
      <c r="K180" s="389"/>
    </row>
    <row r="181" spans="1:11" ht="14.25" x14ac:dyDescent="0.2">
      <c r="A181" s="360">
        <v>43521</v>
      </c>
      <c r="B181" s="361" t="s">
        <v>57</v>
      </c>
      <c r="C181" s="362">
        <v>12000</v>
      </c>
      <c r="D181" s="362" t="s">
        <v>15</v>
      </c>
      <c r="E181" s="363">
        <v>114.5</v>
      </c>
      <c r="F181" s="363">
        <v>115.25</v>
      </c>
      <c r="G181" s="363">
        <v>0</v>
      </c>
      <c r="H181" s="364">
        <f t="shared" si="220"/>
        <v>9000</v>
      </c>
      <c r="I181" s="364">
        <v>0</v>
      </c>
      <c r="J181" s="386">
        <f t="shared" si="221"/>
        <v>9000</v>
      </c>
      <c r="K181" s="389"/>
    </row>
    <row r="182" spans="1:11" ht="14.25" x14ac:dyDescent="0.2">
      <c r="A182" s="360">
        <v>43521</v>
      </c>
      <c r="B182" s="361" t="s">
        <v>87</v>
      </c>
      <c r="C182" s="362">
        <v>3600</v>
      </c>
      <c r="D182" s="362" t="s">
        <v>15</v>
      </c>
      <c r="E182" s="363">
        <v>220</v>
      </c>
      <c r="F182" s="363">
        <v>220</v>
      </c>
      <c r="G182" s="363">
        <v>0</v>
      </c>
      <c r="H182" s="364">
        <f t="shared" si="220"/>
        <v>0</v>
      </c>
      <c r="I182" s="364">
        <v>0</v>
      </c>
      <c r="J182" s="386">
        <f t="shared" si="221"/>
        <v>0</v>
      </c>
      <c r="K182" s="389"/>
    </row>
    <row r="183" spans="1:11" ht="14.25" x14ac:dyDescent="0.2">
      <c r="A183" s="360">
        <v>43518</v>
      </c>
      <c r="B183" s="361" t="s">
        <v>102</v>
      </c>
      <c r="C183" s="362">
        <v>8000</v>
      </c>
      <c r="D183" s="362" t="s">
        <v>15</v>
      </c>
      <c r="E183" s="363">
        <v>117</v>
      </c>
      <c r="F183" s="363">
        <v>118</v>
      </c>
      <c r="G183" s="363">
        <v>119</v>
      </c>
      <c r="H183" s="364">
        <f t="shared" si="220"/>
        <v>8000</v>
      </c>
      <c r="I183" s="364">
        <v>0</v>
      </c>
      <c r="J183" s="386">
        <f t="shared" si="221"/>
        <v>8000</v>
      </c>
      <c r="K183" s="389"/>
    </row>
    <row r="184" spans="1:11" ht="14.25" x14ac:dyDescent="0.2">
      <c r="A184" s="360">
        <v>43518</v>
      </c>
      <c r="B184" s="361" t="s">
        <v>281</v>
      </c>
      <c r="C184" s="362">
        <v>24000</v>
      </c>
      <c r="D184" s="362" t="s">
        <v>15</v>
      </c>
      <c r="E184" s="363">
        <v>45.5</v>
      </c>
      <c r="F184" s="363">
        <v>45.9</v>
      </c>
      <c r="G184" s="363">
        <v>0</v>
      </c>
      <c r="H184" s="364">
        <f t="shared" si="220"/>
        <v>9599.9999999999654</v>
      </c>
      <c r="I184" s="364">
        <v>0</v>
      </c>
      <c r="J184" s="386">
        <f t="shared" si="221"/>
        <v>9599.9999999999654</v>
      </c>
      <c r="K184" s="389"/>
    </row>
    <row r="185" spans="1:11" ht="14.25" x14ac:dyDescent="0.2">
      <c r="A185" s="360">
        <v>43517</v>
      </c>
      <c r="B185" s="361" t="s">
        <v>33</v>
      </c>
      <c r="C185" s="362">
        <v>2000</v>
      </c>
      <c r="D185" s="362" t="s">
        <v>15</v>
      </c>
      <c r="E185" s="363">
        <v>498</v>
      </c>
      <c r="F185" s="363">
        <v>502</v>
      </c>
      <c r="G185" s="363">
        <v>0</v>
      </c>
      <c r="H185" s="364">
        <f t="shared" si="220"/>
        <v>8000</v>
      </c>
      <c r="I185" s="364">
        <v>0</v>
      </c>
      <c r="J185" s="386">
        <f t="shared" si="221"/>
        <v>8000</v>
      </c>
      <c r="K185" s="389"/>
    </row>
    <row r="186" spans="1:11" ht="14.25" x14ac:dyDescent="0.2">
      <c r="A186" s="360">
        <v>43517</v>
      </c>
      <c r="B186" s="361" t="s">
        <v>278</v>
      </c>
      <c r="C186" s="362">
        <v>24000</v>
      </c>
      <c r="D186" s="362" t="s">
        <v>15</v>
      </c>
      <c r="E186" s="363">
        <v>30.9</v>
      </c>
      <c r="F186" s="363">
        <v>31.4</v>
      </c>
      <c r="G186" s="363">
        <v>31.8</v>
      </c>
      <c r="H186" s="364">
        <f t="shared" si="220"/>
        <v>12000</v>
      </c>
      <c r="I186" s="364">
        <v>9600.0000000000491</v>
      </c>
      <c r="J186" s="386">
        <f t="shared" si="221"/>
        <v>21600.000000000051</v>
      </c>
      <c r="K186" s="389"/>
    </row>
    <row r="187" spans="1:11" ht="14.25" x14ac:dyDescent="0.2">
      <c r="A187" s="360">
        <v>43515</v>
      </c>
      <c r="B187" s="361" t="s">
        <v>35</v>
      </c>
      <c r="C187" s="362">
        <v>9000</v>
      </c>
      <c r="D187" s="362" t="s">
        <v>15</v>
      </c>
      <c r="E187" s="363">
        <v>106</v>
      </c>
      <c r="F187" s="363">
        <v>106.75</v>
      </c>
      <c r="G187" s="363">
        <v>108</v>
      </c>
      <c r="H187" s="364">
        <f t="shared" si="220"/>
        <v>6750</v>
      </c>
      <c r="I187" s="364">
        <v>11250</v>
      </c>
      <c r="J187" s="386">
        <f t="shared" si="221"/>
        <v>18000</v>
      </c>
      <c r="K187" s="389"/>
    </row>
    <row r="188" spans="1:11" ht="14.25" x14ac:dyDescent="0.2">
      <c r="A188" s="360">
        <v>43515</v>
      </c>
      <c r="B188" s="361" t="s">
        <v>80</v>
      </c>
      <c r="C188" s="362">
        <v>6000</v>
      </c>
      <c r="D188" s="362" t="s">
        <v>15</v>
      </c>
      <c r="E188" s="363">
        <v>205.15</v>
      </c>
      <c r="F188" s="363">
        <v>206.5</v>
      </c>
      <c r="G188" s="363">
        <v>208</v>
      </c>
      <c r="H188" s="364">
        <f t="shared" si="220"/>
        <v>8099.9999999999654</v>
      </c>
      <c r="I188" s="364">
        <v>9000</v>
      </c>
      <c r="J188" s="386">
        <f t="shared" si="221"/>
        <v>17099.999999999964</v>
      </c>
      <c r="K188" s="389"/>
    </row>
    <row r="189" spans="1:11" ht="14.25" x14ac:dyDescent="0.2">
      <c r="A189" s="360">
        <v>43514</v>
      </c>
      <c r="B189" s="361" t="s">
        <v>35</v>
      </c>
      <c r="C189" s="362">
        <v>9000</v>
      </c>
      <c r="D189" s="362" t="s">
        <v>15</v>
      </c>
      <c r="E189" s="363">
        <v>84</v>
      </c>
      <c r="F189" s="363">
        <v>82.8</v>
      </c>
      <c r="G189" s="363">
        <v>0</v>
      </c>
      <c r="H189" s="364">
        <f t="shared" si="220"/>
        <v>-10800.000000000025</v>
      </c>
      <c r="I189" s="364">
        <v>0</v>
      </c>
      <c r="J189" s="386">
        <f t="shared" si="221"/>
        <v>-10800.000000000025</v>
      </c>
      <c r="K189" s="389"/>
    </row>
    <row r="190" spans="1:11" ht="14.25" x14ac:dyDescent="0.2">
      <c r="A190" s="381">
        <v>43511</v>
      </c>
      <c r="B190" s="382" t="s">
        <v>276</v>
      </c>
      <c r="C190" s="382">
        <v>16000</v>
      </c>
      <c r="D190" s="382" t="s">
        <v>15</v>
      </c>
      <c r="E190" s="383">
        <v>84.5</v>
      </c>
      <c r="F190" s="383">
        <v>83.75</v>
      </c>
      <c r="G190" s="363">
        <v>0</v>
      </c>
      <c r="H190" s="364">
        <f t="shared" si="220"/>
        <v>-12000</v>
      </c>
      <c r="I190" s="363">
        <v>0</v>
      </c>
      <c r="J190" s="386">
        <f t="shared" si="221"/>
        <v>-12000</v>
      </c>
      <c r="K190" s="389"/>
    </row>
    <row r="191" spans="1:11" ht="14.25" x14ac:dyDescent="0.2">
      <c r="A191" s="381">
        <v>43511</v>
      </c>
      <c r="B191" s="382" t="s">
        <v>203</v>
      </c>
      <c r="C191" s="382">
        <v>3500</v>
      </c>
      <c r="D191" s="382" t="s">
        <v>13</v>
      </c>
      <c r="E191" s="383">
        <v>215.2</v>
      </c>
      <c r="F191" s="383">
        <v>217.35</v>
      </c>
      <c r="G191" s="363">
        <v>0</v>
      </c>
      <c r="H191" s="364">
        <f t="shared" si="220"/>
        <v>7525.00000000002</v>
      </c>
      <c r="I191" s="363">
        <v>0</v>
      </c>
      <c r="J191" s="386">
        <f t="shared" si="221"/>
        <v>7525.00000000002</v>
      </c>
      <c r="K191" s="389"/>
    </row>
    <row r="192" spans="1:11" ht="14.25" x14ac:dyDescent="0.2">
      <c r="A192" s="381">
        <v>43511</v>
      </c>
      <c r="B192" s="382" t="s">
        <v>171</v>
      </c>
      <c r="C192" s="382">
        <v>7500</v>
      </c>
      <c r="D192" s="382" t="s">
        <v>13</v>
      </c>
      <c r="E192" s="383">
        <v>129.75</v>
      </c>
      <c r="F192" s="383">
        <v>128.15</v>
      </c>
      <c r="G192" s="363">
        <v>0</v>
      </c>
      <c r="H192" s="364">
        <f t="shared" si="220"/>
        <v>-11999.999999999958</v>
      </c>
      <c r="I192" s="363">
        <v>0</v>
      </c>
      <c r="J192" s="386">
        <f t="shared" si="221"/>
        <v>-11999.999999999958</v>
      </c>
      <c r="K192" s="389"/>
    </row>
    <row r="193" spans="1:11" ht="14.25" x14ac:dyDescent="0.2">
      <c r="A193" s="381">
        <v>43510</v>
      </c>
      <c r="B193" s="382" t="s">
        <v>273</v>
      </c>
      <c r="C193" s="382">
        <v>6000</v>
      </c>
      <c r="D193" s="382" t="s">
        <v>13</v>
      </c>
      <c r="E193" s="383">
        <v>237.9</v>
      </c>
      <c r="F193" s="383">
        <v>234.95</v>
      </c>
      <c r="G193" s="363">
        <v>0</v>
      </c>
      <c r="H193" s="364">
        <f t="shared" si="220"/>
        <v>-17700.000000000102</v>
      </c>
      <c r="I193" s="363">
        <v>0</v>
      </c>
      <c r="J193" s="386">
        <f t="shared" si="221"/>
        <v>-17700.000000000102</v>
      </c>
      <c r="K193" s="389"/>
    </row>
    <row r="194" spans="1:11" ht="14.25" x14ac:dyDescent="0.2">
      <c r="A194" s="381">
        <v>43509</v>
      </c>
      <c r="B194" s="382" t="s">
        <v>14</v>
      </c>
      <c r="C194" s="382">
        <v>2000</v>
      </c>
      <c r="D194" s="382" t="s">
        <v>15</v>
      </c>
      <c r="E194" s="383">
        <v>560</v>
      </c>
      <c r="F194" s="383">
        <v>555</v>
      </c>
      <c r="G194" s="363">
        <v>0</v>
      </c>
      <c r="H194" s="364">
        <f t="shared" si="220"/>
        <v>-10000</v>
      </c>
      <c r="I194" s="363">
        <v>0</v>
      </c>
      <c r="J194" s="386">
        <f t="shared" si="221"/>
        <v>-10000</v>
      </c>
      <c r="K194" s="389"/>
    </row>
    <row r="195" spans="1:11" s="261" customFormat="1" ht="14.25" x14ac:dyDescent="0.2">
      <c r="A195" s="381">
        <v>43509</v>
      </c>
      <c r="B195" s="382" t="s">
        <v>275</v>
      </c>
      <c r="C195" s="382">
        <v>6000</v>
      </c>
      <c r="D195" s="382" t="s">
        <v>15</v>
      </c>
      <c r="E195" s="383">
        <v>204</v>
      </c>
      <c r="F195" s="383">
        <v>201.8</v>
      </c>
      <c r="G195" s="363">
        <v>0</v>
      </c>
      <c r="H195" s="364">
        <f t="shared" si="220"/>
        <v>-13199.999999999931</v>
      </c>
      <c r="I195" s="363">
        <v>0</v>
      </c>
      <c r="J195" s="386">
        <f t="shared" si="221"/>
        <v>-13199.999999999931</v>
      </c>
      <c r="K195" s="389"/>
    </row>
    <row r="196" spans="1:11" s="261" customFormat="1" ht="14.25" x14ac:dyDescent="0.2">
      <c r="A196" s="381">
        <v>43508</v>
      </c>
      <c r="B196" s="382" t="s">
        <v>262</v>
      </c>
      <c r="C196" s="382">
        <v>800</v>
      </c>
      <c r="D196" s="382" t="s">
        <v>13</v>
      </c>
      <c r="E196" s="383">
        <v>1480</v>
      </c>
      <c r="F196" s="383">
        <v>1461.5</v>
      </c>
      <c r="G196" s="363">
        <v>0</v>
      </c>
      <c r="H196" s="364">
        <f t="shared" si="220"/>
        <v>-14800</v>
      </c>
      <c r="I196" s="363">
        <v>0</v>
      </c>
      <c r="J196" s="386">
        <f t="shared" si="221"/>
        <v>-14800</v>
      </c>
      <c r="K196" s="389"/>
    </row>
    <row r="197" spans="1:11" s="261" customFormat="1" ht="14.25" x14ac:dyDescent="0.2">
      <c r="A197" s="381">
        <v>43508</v>
      </c>
      <c r="B197" s="382" t="s">
        <v>265</v>
      </c>
      <c r="C197" s="382">
        <v>1500</v>
      </c>
      <c r="D197" s="382" t="s">
        <v>15</v>
      </c>
      <c r="E197" s="383">
        <v>726</v>
      </c>
      <c r="F197" s="383">
        <v>731</v>
      </c>
      <c r="G197" s="363">
        <v>0</v>
      </c>
      <c r="H197" s="364">
        <f t="shared" si="220"/>
        <v>7500</v>
      </c>
      <c r="I197" s="363">
        <v>0</v>
      </c>
      <c r="J197" s="386">
        <f t="shared" si="221"/>
        <v>7500</v>
      </c>
      <c r="K197" s="389"/>
    </row>
    <row r="198" spans="1:11" s="261" customFormat="1" ht="14.25" x14ac:dyDescent="0.2">
      <c r="A198" s="405">
        <v>43507</v>
      </c>
      <c r="B198" s="406" t="s">
        <v>215</v>
      </c>
      <c r="C198" s="406">
        <v>2600</v>
      </c>
      <c r="D198" s="406" t="s">
        <v>13</v>
      </c>
      <c r="E198" s="407">
        <v>118.75</v>
      </c>
      <c r="F198" s="407">
        <v>117.25</v>
      </c>
      <c r="G198" s="408">
        <v>115.5</v>
      </c>
      <c r="H198" s="364">
        <f t="shared" si="220"/>
        <v>-3900</v>
      </c>
      <c r="I198" s="409">
        <f>(IF(D198="SHORT",IF(G198="",0,E198-G198),IF(D198="LONG",IF(G198="",0,G198-F198))))*C198</f>
        <v>8450</v>
      </c>
      <c r="J198" s="386">
        <f t="shared" si="221"/>
        <v>4550</v>
      </c>
      <c r="K198" s="389"/>
    </row>
    <row r="199" spans="1:11" ht="14.25" x14ac:dyDescent="0.2">
      <c r="A199" s="381">
        <v>43504</v>
      </c>
      <c r="B199" s="382" t="s">
        <v>275</v>
      </c>
      <c r="C199" s="382">
        <v>6000</v>
      </c>
      <c r="D199" s="382" t="s">
        <v>15</v>
      </c>
      <c r="E199" s="383">
        <v>209</v>
      </c>
      <c r="F199" s="383">
        <v>210.5</v>
      </c>
      <c r="G199" s="363">
        <v>0</v>
      </c>
      <c r="H199" s="364">
        <f t="shared" si="220"/>
        <v>9000</v>
      </c>
      <c r="I199" s="363">
        <v>0</v>
      </c>
      <c r="J199" s="386">
        <f t="shared" si="221"/>
        <v>9000</v>
      </c>
      <c r="K199" s="389"/>
    </row>
    <row r="200" spans="1:11" ht="14.25" x14ac:dyDescent="0.2">
      <c r="A200" s="381">
        <v>43503</v>
      </c>
      <c r="B200" s="382" t="s">
        <v>165</v>
      </c>
      <c r="C200" s="382">
        <v>12400</v>
      </c>
      <c r="D200" s="382" t="s">
        <v>15</v>
      </c>
      <c r="E200" s="383">
        <v>105.15</v>
      </c>
      <c r="F200" s="383">
        <v>106</v>
      </c>
      <c r="G200" s="363">
        <v>0</v>
      </c>
      <c r="H200" s="364">
        <f t="shared" si="220"/>
        <v>10539.999999999929</v>
      </c>
      <c r="I200" s="363">
        <v>0</v>
      </c>
      <c r="J200" s="386">
        <f t="shared" si="221"/>
        <v>10539.999999999929</v>
      </c>
      <c r="K200" s="389"/>
    </row>
    <row r="201" spans="1:11" ht="14.25" x14ac:dyDescent="0.2">
      <c r="A201" s="381">
        <v>43503</v>
      </c>
      <c r="B201" s="382" t="s">
        <v>244</v>
      </c>
      <c r="C201" s="382">
        <v>4000</v>
      </c>
      <c r="D201" s="382" t="s">
        <v>15</v>
      </c>
      <c r="E201" s="383">
        <v>218</v>
      </c>
      <c r="F201" s="383">
        <v>217</v>
      </c>
      <c r="G201" s="363">
        <v>0</v>
      </c>
      <c r="H201" s="364">
        <f t="shared" si="220"/>
        <v>-4000</v>
      </c>
      <c r="I201" s="363">
        <v>0</v>
      </c>
      <c r="J201" s="386">
        <f t="shared" si="221"/>
        <v>-4000</v>
      </c>
      <c r="K201" s="389"/>
    </row>
    <row r="202" spans="1:11" ht="14.25" x14ac:dyDescent="0.2">
      <c r="A202" s="381">
        <v>43501</v>
      </c>
      <c r="B202" s="382" t="s">
        <v>14</v>
      </c>
      <c r="C202" s="382">
        <v>2000</v>
      </c>
      <c r="D202" s="382" t="s">
        <v>15</v>
      </c>
      <c r="E202" s="383">
        <v>531</v>
      </c>
      <c r="F202" s="383">
        <v>535</v>
      </c>
      <c r="G202" s="363">
        <v>0</v>
      </c>
      <c r="H202" s="364">
        <f t="shared" si="220"/>
        <v>8000</v>
      </c>
      <c r="I202" s="363">
        <v>0</v>
      </c>
      <c r="J202" s="386">
        <f t="shared" ref="J202" si="222">SUM(H202:I202)</f>
        <v>8000</v>
      </c>
      <c r="K202" s="389"/>
    </row>
    <row r="203" spans="1:11" ht="14.25" x14ac:dyDescent="0.2">
      <c r="A203" s="390"/>
      <c r="B203" s="390"/>
      <c r="C203" s="390"/>
      <c r="D203" s="390"/>
      <c r="E203" s="390"/>
      <c r="F203" s="390"/>
      <c r="G203" s="390" t="s">
        <v>282</v>
      </c>
      <c r="H203" s="391">
        <f>SUM(H176:H202)</f>
        <v>59214.99999999984</v>
      </c>
      <c r="I203" s="390"/>
      <c r="J203" s="391">
        <f>SUM(J176:J202)</f>
        <v>125514.9999999999</v>
      </c>
      <c r="K203" s="389"/>
    </row>
    <row r="204" spans="1:11" ht="14.25" x14ac:dyDescent="0.2">
      <c r="A204" s="381"/>
      <c r="B204" s="382"/>
      <c r="C204" s="382"/>
      <c r="D204" s="382"/>
      <c r="E204" s="383"/>
      <c r="F204" s="383"/>
      <c r="G204" s="384"/>
      <c r="H204" s="385"/>
      <c r="I204" s="379"/>
      <c r="J204" s="386"/>
      <c r="K204" s="389"/>
    </row>
    <row r="205" spans="1:11" ht="14.25" x14ac:dyDescent="0.2">
      <c r="A205" s="381"/>
      <c r="B205" s="382"/>
      <c r="C205" s="382"/>
      <c r="D205" s="382"/>
      <c r="E205" s="383"/>
      <c r="F205" s="383"/>
      <c r="G205" s="384"/>
      <c r="H205" s="385"/>
      <c r="I205" s="379"/>
      <c r="J205" s="386"/>
      <c r="K205" s="389"/>
    </row>
    <row r="206" spans="1:11" ht="14.25" x14ac:dyDescent="0.2">
      <c r="A206" s="410"/>
      <c r="B206" s="411"/>
      <c r="C206" s="411"/>
      <c r="D206" s="411"/>
      <c r="E206" s="412"/>
      <c r="F206" s="413">
        <v>43466</v>
      </c>
      <c r="G206" s="387"/>
      <c r="H206" s="414"/>
      <c r="I206" s="380" t="s">
        <v>296</v>
      </c>
      <c r="J206" s="403"/>
      <c r="K206" s="404">
        <v>0.76</v>
      </c>
    </row>
    <row r="207" spans="1:11" x14ac:dyDescent="0.2">
      <c r="A207" s="425" t="s">
        <v>1</v>
      </c>
      <c r="B207" s="419" t="s">
        <v>116</v>
      </c>
      <c r="C207" s="419" t="s">
        <v>117</v>
      </c>
      <c r="D207" s="419" t="s">
        <v>118</v>
      </c>
      <c r="E207" s="419" t="s">
        <v>119</v>
      </c>
      <c r="F207" s="419" t="s">
        <v>120</v>
      </c>
      <c r="G207" s="419" t="s">
        <v>121</v>
      </c>
      <c r="H207" s="421" t="s">
        <v>122</v>
      </c>
      <c r="I207" s="422"/>
      <c r="J207" s="419" t="s">
        <v>123</v>
      </c>
      <c r="K207" s="419" t="s">
        <v>124</v>
      </c>
    </row>
    <row r="208" spans="1:11" x14ac:dyDescent="0.2">
      <c r="A208" s="426"/>
      <c r="B208" s="420"/>
      <c r="C208" s="420"/>
      <c r="D208" s="420"/>
      <c r="E208" s="420"/>
      <c r="F208" s="420"/>
      <c r="G208" s="420"/>
      <c r="H208" s="423"/>
      <c r="I208" s="424"/>
      <c r="J208" s="420"/>
      <c r="K208" s="420"/>
    </row>
    <row r="209" spans="1:11" ht="14.25" x14ac:dyDescent="0.2">
      <c r="A209" s="381">
        <v>43496</v>
      </c>
      <c r="B209" s="382" t="s">
        <v>145</v>
      </c>
      <c r="C209" s="382">
        <v>9000</v>
      </c>
      <c r="D209" s="382" t="s">
        <v>15</v>
      </c>
      <c r="E209" s="383">
        <v>86</v>
      </c>
      <c r="F209" s="383">
        <v>84.5</v>
      </c>
      <c r="G209" s="384"/>
      <c r="H209" s="385">
        <f t="shared" ref="H209:H248" si="223">(IF(D209="SHORT",E209-F209,IF(D209="LONG",F209-E209)))*C209</f>
        <v>-13500</v>
      </c>
      <c r="I209" s="379"/>
      <c r="J209" s="415">
        <f t="shared" ref="J209:J248" si="224">(H209+I209)/C209</f>
        <v>-1.5</v>
      </c>
      <c r="K209" s="386">
        <f t="shared" ref="K209:K248" si="225">SUM(H209:I209)</f>
        <v>-13500</v>
      </c>
    </row>
    <row r="210" spans="1:11" ht="14.25" x14ac:dyDescent="0.2">
      <c r="A210" s="381">
        <v>43496</v>
      </c>
      <c r="B210" s="382" t="s">
        <v>169</v>
      </c>
      <c r="C210" s="382">
        <v>3200</v>
      </c>
      <c r="D210" s="382" t="s">
        <v>15</v>
      </c>
      <c r="E210" s="383">
        <v>276.64999999999998</v>
      </c>
      <c r="F210" s="383">
        <v>280.10000000000002</v>
      </c>
      <c r="G210" s="384"/>
      <c r="H210" s="385">
        <f t="shared" si="223"/>
        <v>11040.000000000146</v>
      </c>
      <c r="I210" s="379"/>
      <c r="J210" s="415">
        <f t="shared" si="224"/>
        <v>3.4500000000000455</v>
      </c>
      <c r="K210" s="386">
        <f t="shared" si="225"/>
        <v>11040.000000000146</v>
      </c>
    </row>
    <row r="211" spans="1:11" ht="14.25" x14ac:dyDescent="0.2">
      <c r="A211" s="381">
        <v>43496</v>
      </c>
      <c r="B211" s="382" t="s">
        <v>49</v>
      </c>
      <c r="C211" s="382">
        <v>14000</v>
      </c>
      <c r="D211" s="382" t="s">
        <v>15</v>
      </c>
      <c r="E211" s="383">
        <v>76.599999999999994</v>
      </c>
      <c r="F211" s="383">
        <v>77.55</v>
      </c>
      <c r="G211" s="384"/>
      <c r="H211" s="385">
        <f t="shared" si="223"/>
        <v>13300.00000000004</v>
      </c>
      <c r="I211" s="379"/>
      <c r="J211" s="415">
        <f t="shared" si="224"/>
        <v>0.95000000000000284</v>
      </c>
      <c r="K211" s="386">
        <f t="shared" si="225"/>
        <v>13300.00000000004</v>
      </c>
    </row>
    <row r="212" spans="1:11" ht="14.25" x14ac:dyDescent="0.2">
      <c r="A212" s="381">
        <v>43495</v>
      </c>
      <c r="B212" s="382" t="s">
        <v>270</v>
      </c>
      <c r="C212" s="382">
        <v>14000</v>
      </c>
      <c r="D212" s="382" t="s">
        <v>15</v>
      </c>
      <c r="E212" s="383">
        <v>81</v>
      </c>
      <c r="F212" s="383">
        <v>81.7</v>
      </c>
      <c r="G212" s="384"/>
      <c r="H212" s="385">
        <f t="shared" si="223"/>
        <v>9800.00000000004</v>
      </c>
      <c r="I212" s="379"/>
      <c r="J212" s="415">
        <f t="shared" si="224"/>
        <v>0.70000000000000284</v>
      </c>
      <c r="K212" s="386">
        <f t="shared" si="225"/>
        <v>9800.00000000004</v>
      </c>
    </row>
    <row r="213" spans="1:11" ht="14.25" x14ac:dyDescent="0.2">
      <c r="A213" s="405">
        <v>43495</v>
      </c>
      <c r="B213" s="406" t="s">
        <v>127</v>
      </c>
      <c r="C213" s="406">
        <v>1000</v>
      </c>
      <c r="D213" s="406" t="s">
        <v>15</v>
      </c>
      <c r="E213" s="407">
        <v>1190</v>
      </c>
      <c r="F213" s="407">
        <v>1202</v>
      </c>
      <c r="G213" s="408">
        <v>1212</v>
      </c>
      <c r="H213" s="416">
        <f t="shared" si="223"/>
        <v>12000</v>
      </c>
      <c r="I213" s="409">
        <f>(IF(D213="SHORT",IF(G213="",0,E213-G213),IF(D213="LONG",IF(G213="",0,G213-F213))))*C213</f>
        <v>10000</v>
      </c>
      <c r="J213" s="417">
        <f t="shared" si="224"/>
        <v>22</v>
      </c>
      <c r="K213" s="418">
        <f t="shared" si="225"/>
        <v>22000</v>
      </c>
    </row>
    <row r="214" spans="1:11" ht="14.25" x14ac:dyDescent="0.2">
      <c r="A214" s="381">
        <v>43495</v>
      </c>
      <c r="B214" s="382" t="s">
        <v>242</v>
      </c>
      <c r="C214" s="382">
        <v>1400</v>
      </c>
      <c r="D214" s="382" t="s">
        <v>15</v>
      </c>
      <c r="E214" s="383">
        <v>753.2</v>
      </c>
      <c r="F214" s="383">
        <v>752.15</v>
      </c>
      <c r="G214" s="384"/>
      <c r="H214" s="385">
        <f t="shared" si="223"/>
        <v>-1470.0000000000955</v>
      </c>
      <c r="I214" s="379"/>
      <c r="J214" s="415">
        <f t="shared" si="224"/>
        <v>-1.0500000000000682</v>
      </c>
      <c r="K214" s="386">
        <f t="shared" si="225"/>
        <v>-1470.0000000000955</v>
      </c>
    </row>
    <row r="215" spans="1:11" ht="14.25" x14ac:dyDescent="0.2">
      <c r="A215" s="381">
        <v>43489</v>
      </c>
      <c r="B215" s="382" t="s">
        <v>239</v>
      </c>
      <c r="C215" s="382">
        <v>5500</v>
      </c>
      <c r="D215" s="382" t="s">
        <v>13</v>
      </c>
      <c r="E215" s="383">
        <v>284.89999999999998</v>
      </c>
      <c r="F215" s="383">
        <v>282.75</v>
      </c>
      <c r="G215" s="384"/>
      <c r="H215" s="385">
        <f t="shared" si="223"/>
        <v>11824.999999999874</v>
      </c>
      <c r="I215" s="379"/>
      <c r="J215" s="415">
        <f t="shared" si="224"/>
        <v>2.1499999999999773</v>
      </c>
      <c r="K215" s="386">
        <f t="shared" si="225"/>
        <v>11824.999999999874</v>
      </c>
    </row>
    <row r="216" spans="1:11" ht="14.25" x14ac:dyDescent="0.2">
      <c r="A216" s="381">
        <v>43489</v>
      </c>
      <c r="B216" s="382" t="s">
        <v>274</v>
      </c>
      <c r="C216" s="382">
        <v>24000</v>
      </c>
      <c r="D216" s="382" t="s">
        <v>13</v>
      </c>
      <c r="E216" s="383">
        <v>47.35</v>
      </c>
      <c r="F216" s="383">
        <v>46.8</v>
      </c>
      <c r="G216" s="384"/>
      <c r="H216" s="385">
        <f t="shared" si="223"/>
        <v>13200.000000000102</v>
      </c>
      <c r="I216" s="379"/>
      <c r="J216" s="415">
        <f t="shared" si="224"/>
        <v>0.55000000000000426</v>
      </c>
      <c r="K216" s="386">
        <f t="shared" si="225"/>
        <v>13200.000000000102</v>
      </c>
    </row>
    <row r="217" spans="1:11" ht="14.25" x14ac:dyDescent="0.2">
      <c r="A217" s="381">
        <v>43488</v>
      </c>
      <c r="B217" s="382" t="s">
        <v>196</v>
      </c>
      <c r="C217" s="382">
        <v>5700</v>
      </c>
      <c r="D217" s="382" t="s">
        <v>13</v>
      </c>
      <c r="E217" s="383">
        <v>160.19999999999999</v>
      </c>
      <c r="F217" s="383">
        <v>158.19999999999999</v>
      </c>
      <c r="G217" s="384"/>
      <c r="H217" s="385">
        <f t="shared" si="223"/>
        <v>11400</v>
      </c>
      <c r="I217" s="379"/>
      <c r="J217" s="415">
        <f t="shared" si="224"/>
        <v>2</v>
      </c>
      <c r="K217" s="386">
        <f t="shared" si="225"/>
        <v>11400</v>
      </c>
    </row>
    <row r="218" spans="1:11" ht="14.25" x14ac:dyDescent="0.2">
      <c r="A218" s="381">
        <v>43487</v>
      </c>
      <c r="B218" s="382" t="s">
        <v>172</v>
      </c>
      <c r="C218" s="382">
        <v>3600</v>
      </c>
      <c r="D218" s="382" t="s">
        <v>13</v>
      </c>
      <c r="E218" s="383">
        <v>354.9</v>
      </c>
      <c r="F218" s="383">
        <v>354.3</v>
      </c>
      <c r="G218" s="384"/>
      <c r="H218" s="385">
        <f t="shared" si="223"/>
        <v>2159.9999999998772</v>
      </c>
      <c r="I218" s="379"/>
      <c r="J218" s="415">
        <f t="shared" si="224"/>
        <v>0.59999999999996589</v>
      </c>
      <c r="K218" s="386">
        <f t="shared" si="225"/>
        <v>2159.9999999998772</v>
      </c>
    </row>
    <row r="219" spans="1:11" ht="14.25" x14ac:dyDescent="0.2">
      <c r="A219" s="381">
        <v>43487</v>
      </c>
      <c r="B219" s="382" t="s">
        <v>221</v>
      </c>
      <c r="C219" s="382">
        <v>1100</v>
      </c>
      <c r="D219" s="382" t="s">
        <v>15</v>
      </c>
      <c r="E219" s="383">
        <v>1153.6500000000001</v>
      </c>
      <c r="F219" s="383">
        <v>1147.3</v>
      </c>
      <c r="G219" s="384"/>
      <c r="H219" s="385">
        <f t="shared" si="223"/>
        <v>-6985.0000000001501</v>
      </c>
      <c r="I219" s="379"/>
      <c r="J219" s="415">
        <f t="shared" si="224"/>
        <v>-6.3500000000001364</v>
      </c>
      <c r="K219" s="386">
        <f t="shared" si="225"/>
        <v>-6985.0000000001501</v>
      </c>
    </row>
    <row r="220" spans="1:11" ht="14.25" x14ac:dyDescent="0.2">
      <c r="A220" s="405">
        <v>43486</v>
      </c>
      <c r="B220" s="406" t="s">
        <v>131</v>
      </c>
      <c r="C220" s="406">
        <v>1200</v>
      </c>
      <c r="D220" s="406" t="s">
        <v>15</v>
      </c>
      <c r="E220" s="407">
        <v>1066.5999999999999</v>
      </c>
      <c r="F220" s="407">
        <v>1079.95</v>
      </c>
      <c r="G220" s="408">
        <v>1096.1500000000001</v>
      </c>
      <c r="H220" s="416">
        <f t="shared" si="223"/>
        <v>16020.000000000164</v>
      </c>
      <c r="I220" s="409">
        <f>(IF(D220="SHORT",IF(G220="",0,E220-G220),IF(D220="LONG",IF(G220="",0,G220-F220))))*C220</f>
        <v>19440.000000000055</v>
      </c>
      <c r="J220" s="417">
        <f t="shared" si="224"/>
        <v>29.550000000000182</v>
      </c>
      <c r="K220" s="418">
        <f t="shared" si="225"/>
        <v>35460.000000000218</v>
      </c>
    </row>
    <row r="221" spans="1:11" ht="14.25" x14ac:dyDescent="0.2">
      <c r="A221" s="381">
        <v>43486</v>
      </c>
      <c r="B221" s="382" t="s">
        <v>142</v>
      </c>
      <c r="C221" s="382">
        <v>3000</v>
      </c>
      <c r="D221" s="382" t="s">
        <v>15</v>
      </c>
      <c r="E221" s="383">
        <v>328.7</v>
      </c>
      <c r="F221" s="383">
        <v>332.8</v>
      </c>
      <c r="G221" s="384"/>
      <c r="H221" s="385">
        <f t="shared" si="223"/>
        <v>12300.000000000069</v>
      </c>
      <c r="I221" s="379"/>
      <c r="J221" s="415">
        <f t="shared" si="224"/>
        <v>4.1000000000000227</v>
      </c>
      <c r="K221" s="386">
        <f t="shared" si="225"/>
        <v>12300.000000000069</v>
      </c>
    </row>
    <row r="222" spans="1:11" ht="14.25" x14ac:dyDescent="0.2">
      <c r="A222" s="381">
        <v>43483</v>
      </c>
      <c r="B222" s="382" t="s">
        <v>162</v>
      </c>
      <c r="C222" s="382">
        <v>3000</v>
      </c>
      <c r="D222" s="382" t="s">
        <v>13</v>
      </c>
      <c r="E222" s="383">
        <v>289.25</v>
      </c>
      <c r="F222" s="383">
        <v>285.75</v>
      </c>
      <c r="G222" s="384"/>
      <c r="H222" s="385">
        <f t="shared" si="223"/>
        <v>10500</v>
      </c>
      <c r="I222" s="379"/>
      <c r="J222" s="415">
        <f t="shared" si="224"/>
        <v>3.5</v>
      </c>
      <c r="K222" s="386">
        <f t="shared" si="225"/>
        <v>10500</v>
      </c>
    </row>
    <row r="223" spans="1:11" ht="14.25" x14ac:dyDescent="0.2">
      <c r="A223" s="381">
        <v>43483</v>
      </c>
      <c r="B223" s="382" t="s">
        <v>239</v>
      </c>
      <c r="C223" s="382">
        <v>5500</v>
      </c>
      <c r="D223" s="382" t="s">
        <v>13</v>
      </c>
      <c r="E223" s="383">
        <v>282.25</v>
      </c>
      <c r="F223" s="383">
        <v>281.2</v>
      </c>
      <c r="G223" s="384"/>
      <c r="H223" s="385">
        <f t="shared" si="223"/>
        <v>5775.0000000000628</v>
      </c>
      <c r="I223" s="379"/>
      <c r="J223" s="415">
        <f t="shared" si="224"/>
        <v>1.0500000000000114</v>
      </c>
      <c r="K223" s="386">
        <f t="shared" si="225"/>
        <v>5775.0000000000628</v>
      </c>
    </row>
    <row r="224" spans="1:11" ht="14.25" x14ac:dyDescent="0.2">
      <c r="A224" s="381">
        <v>43482</v>
      </c>
      <c r="B224" s="382" t="s">
        <v>273</v>
      </c>
      <c r="C224" s="382">
        <v>6000</v>
      </c>
      <c r="D224" s="382" t="s">
        <v>13</v>
      </c>
      <c r="E224" s="383">
        <v>263.60000000000002</v>
      </c>
      <c r="F224" s="383">
        <v>260.3</v>
      </c>
      <c r="G224" s="384"/>
      <c r="H224" s="385">
        <f t="shared" si="223"/>
        <v>19800.000000000069</v>
      </c>
      <c r="I224" s="379"/>
      <c r="J224" s="415">
        <f t="shared" si="224"/>
        <v>3.3000000000000114</v>
      </c>
      <c r="K224" s="386">
        <f t="shared" si="225"/>
        <v>19800.000000000069</v>
      </c>
    </row>
    <row r="225" spans="1:11" ht="14.25" x14ac:dyDescent="0.2">
      <c r="A225" s="381">
        <v>43482</v>
      </c>
      <c r="B225" s="382" t="s">
        <v>235</v>
      </c>
      <c r="C225" s="382">
        <v>3000</v>
      </c>
      <c r="D225" s="382" t="s">
        <v>13</v>
      </c>
      <c r="E225" s="383">
        <v>349.35</v>
      </c>
      <c r="F225" s="383">
        <v>345</v>
      </c>
      <c r="G225" s="384"/>
      <c r="H225" s="385">
        <f t="shared" si="223"/>
        <v>13050.000000000069</v>
      </c>
      <c r="I225" s="379"/>
      <c r="J225" s="415">
        <f t="shared" si="224"/>
        <v>4.3500000000000227</v>
      </c>
      <c r="K225" s="386">
        <f t="shared" si="225"/>
        <v>13050.000000000069</v>
      </c>
    </row>
    <row r="226" spans="1:11" ht="14.25" x14ac:dyDescent="0.2">
      <c r="A226" s="381">
        <v>43482</v>
      </c>
      <c r="B226" s="382" t="s">
        <v>272</v>
      </c>
      <c r="C226" s="382">
        <v>2200</v>
      </c>
      <c r="D226" s="382" t="s">
        <v>13</v>
      </c>
      <c r="E226" s="383">
        <v>489.9</v>
      </c>
      <c r="F226" s="383">
        <v>494.55</v>
      </c>
      <c r="G226" s="384"/>
      <c r="H226" s="385">
        <f t="shared" si="223"/>
        <v>-10230.000000000075</v>
      </c>
      <c r="I226" s="379"/>
      <c r="J226" s="415">
        <f t="shared" si="224"/>
        <v>-4.6500000000000341</v>
      </c>
      <c r="K226" s="386">
        <f t="shared" si="225"/>
        <v>-10230.000000000075</v>
      </c>
    </row>
    <row r="227" spans="1:11" ht="14.25" x14ac:dyDescent="0.2">
      <c r="A227" s="381">
        <v>43481</v>
      </c>
      <c r="B227" s="382" t="s">
        <v>17</v>
      </c>
      <c r="C227" s="382">
        <v>2000</v>
      </c>
      <c r="D227" s="382" t="s">
        <v>15</v>
      </c>
      <c r="E227" s="383">
        <v>537.70000000000005</v>
      </c>
      <c r="F227" s="383">
        <v>539</v>
      </c>
      <c r="G227" s="384"/>
      <c r="H227" s="385">
        <f t="shared" si="223"/>
        <v>2599.9999999999091</v>
      </c>
      <c r="I227" s="379"/>
      <c r="J227" s="415">
        <f t="shared" si="224"/>
        <v>1.2999999999999545</v>
      </c>
      <c r="K227" s="386">
        <f t="shared" si="225"/>
        <v>2599.9999999999091</v>
      </c>
    </row>
    <row r="228" spans="1:11" ht="14.25" x14ac:dyDescent="0.2">
      <c r="A228" s="381">
        <v>43481</v>
      </c>
      <c r="B228" s="382" t="s">
        <v>12</v>
      </c>
      <c r="C228" s="382">
        <v>2400</v>
      </c>
      <c r="D228" s="382" t="s">
        <v>15</v>
      </c>
      <c r="E228" s="383">
        <v>764.65</v>
      </c>
      <c r="F228" s="383">
        <v>771</v>
      </c>
      <c r="G228" s="384"/>
      <c r="H228" s="385">
        <f t="shared" si="223"/>
        <v>15240.000000000055</v>
      </c>
      <c r="I228" s="379"/>
      <c r="J228" s="415">
        <f t="shared" si="224"/>
        <v>6.3500000000000227</v>
      </c>
      <c r="K228" s="386">
        <f t="shared" si="225"/>
        <v>15240.000000000055</v>
      </c>
    </row>
    <row r="229" spans="1:11" ht="14.25" x14ac:dyDescent="0.2">
      <c r="A229" s="381">
        <v>43480</v>
      </c>
      <c r="B229" s="382" t="s">
        <v>251</v>
      </c>
      <c r="C229" s="382">
        <v>4000</v>
      </c>
      <c r="D229" s="382" t="s">
        <v>15</v>
      </c>
      <c r="E229" s="383">
        <v>183.5</v>
      </c>
      <c r="F229" s="383">
        <v>185.75</v>
      </c>
      <c r="G229" s="384"/>
      <c r="H229" s="385">
        <f t="shared" si="223"/>
        <v>9000</v>
      </c>
      <c r="I229" s="379"/>
      <c r="J229" s="415">
        <f t="shared" si="224"/>
        <v>2.25</v>
      </c>
      <c r="K229" s="386">
        <f t="shared" si="225"/>
        <v>9000</v>
      </c>
    </row>
    <row r="230" spans="1:11" ht="14.25" x14ac:dyDescent="0.2">
      <c r="A230" s="405">
        <v>43480</v>
      </c>
      <c r="B230" s="406" t="s">
        <v>218</v>
      </c>
      <c r="C230" s="406">
        <v>4800</v>
      </c>
      <c r="D230" s="406" t="s">
        <v>15</v>
      </c>
      <c r="E230" s="407">
        <v>321.14999999999998</v>
      </c>
      <c r="F230" s="407">
        <v>325.14999999999998</v>
      </c>
      <c r="G230" s="408">
        <v>330.05</v>
      </c>
      <c r="H230" s="416">
        <f t="shared" si="223"/>
        <v>19200</v>
      </c>
      <c r="I230" s="409">
        <f>(IF(D230="SHORT",IF(G230="",0,E230-G230),IF(D230="LONG",IF(G230="",0,G230-F230))))*C230</f>
        <v>23520.000000000164</v>
      </c>
      <c r="J230" s="417">
        <f t="shared" si="224"/>
        <v>8.9000000000000341</v>
      </c>
      <c r="K230" s="418">
        <f t="shared" si="225"/>
        <v>42720.00000000016</v>
      </c>
    </row>
    <row r="231" spans="1:11" ht="14.25" x14ac:dyDescent="0.2">
      <c r="A231" s="381">
        <v>43479</v>
      </c>
      <c r="B231" s="382" t="s">
        <v>111</v>
      </c>
      <c r="C231" s="382">
        <v>1400</v>
      </c>
      <c r="D231" s="382" t="s">
        <v>13</v>
      </c>
      <c r="E231" s="383">
        <v>838.6</v>
      </c>
      <c r="F231" s="383">
        <v>847</v>
      </c>
      <c r="G231" s="384"/>
      <c r="H231" s="385">
        <f t="shared" si="223"/>
        <v>-11759.999999999967</v>
      </c>
      <c r="I231" s="379"/>
      <c r="J231" s="415">
        <f t="shared" si="224"/>
        <v>-8.3999999999999773</v>
      </c>
      <c r="K231" s="386">
        <f t="shared" si="225"/>
        <v>-11759.999999999967</v>
      </c>
    </row>
    <row r="232" spans="1:11" ht="14.25" x14ac:dyDescent="0.2">
      <c r="A232" s="405">
        <v>43476</v>
      </c>
      <c r="B232" s="406" t="s">
        <v>194</v>
      </c>
      <c r="C232" s="406">
        <v>1600</v>
      </c>
      <c r="D232" s="406" t="s">
        <v>13</v>
      </c>
      <c r="E232" s="407">
        <v>891.4</v>
      </c>
      <c r="F232" s="407">
        <v>880.7</v>
      </c>
      <c r="G232" s="408">
        <v>867.45</v>
      </c>
      <c r="H232" s="416">
        <f t="shared" si="223"/>
        <v>17119.999999999891</v>
      </c>
      <c r="I232" s="409">
        <f>(IF(D232="SHORT",IF(G232="",0,E232-G232),IF(D232="LONG",IF(G232="",0,G232-F232))))*C232</f>
        <v>38319.999999999891</v>
      </c>
      <c r="J232" s="417">
        <f t="shared" si="224"/>
        <v>34.649999999999864</v>
      </c>
      <c r="K232" s="418">
        <f t="shared" si="225"/>
        <v>55439.999999999782</v>
      </c>
    </row>
    <row r="233" spans="1:11" ht="14.25" x14ac:dyDescent="0.2">
      <c r="A233" s="381">
        <v>43475</v>
      </c>
      <c r="B233" s="382" t="s">
        <v>109</v>
      </c>
      <c r="C233" s="382">
        <v>2400</v>
      </c>
      <c r="D233" s="382" t="s">
        <v>13</v>
      </c>
      <c r="E233" s="383">
        <v>455.65</v>
      </c>
      <c r="F233" s="383">
        <v>454.35</v>
      </c>
      <c r="G233" s="384"/>
      <c r="H233" s="385">
        <f t="shared" si="223"/>
        <v>3119.9999999998909</v>
      </c>
      <c r="I233" s="379"/>
      <c r="J233" s="415">
        <f t="shared" si="224"/>
        <v>1.2999999999999545</v>
      </c>
      <c r="K233" s="386">
        <f t="shared" si="225"/>
        <v>3119.9999999998909</v>
      </c>
    </row>
    <row r="234" spans="1:11" ht="14.25" x14ac:dyDescent="0.2">
      <c r="A234" s="381">
        <v>43475</v>
      </c>
      <c r="B234" s="382" t="s">
        <v>271</v>
      </c>
      <c r="C234" s="382">
        <v>2000</v>
      </c>
      <c r="D234" s="382" t="s">
        <v>13</v>
      </c>
      <c r="E234" s="383">
        <v>540.85</v>
      </c>
      <c r="F234" s="383">
        <v>534.04999999999995</v>
      </c>
      <c r="G234" s="384"/>
      <c r="H234" s="385">
        <f t="shared" si="223"/>
        <v>13600.000000000136</v>
      </c>
      <c r="I234" s="379"/>
      <c r="J234" s="415">
        <f t="shared" si="224"/>
        <v>6.8000000000000682</v>
      </c>
      <c r="K234" s="386">
        <f t="shared" si="225"/>
        <v>13600.000000000136</v>
      </c>
    </row>
    <row r="235" spans="1:11" ht="14.25" x14ac:dyDescent="0.2">
      <c r="A235" s="381">
        <v>43475</v>
      </c>
      <c r="B235" s="382" t="s">
        <v>91</v>
      </c>
      <c r="C235" s="382">
        <v>2400</v>
      </c>
      <c r="D235" s="382" t="s">
        <v>13</v>
      </c>
      <c r="E235" s="383">
        <v>674.4</v>
      </c>
      <c r="F235" s="383">
        <v>680.8</v>
      </c>
      <c r="G235" s="384"/>
      <c r="H235" s="385">
        <f t="shared" si="223"/>
        <v>-15359.999999999945</v>
      </c>
      <c r="I235" s="379"/>
      <c r="J235" s="415">
        <f t="shared" si="224"/>
        <v>-6.3999999999999773</v>
      </c>
      <c r="K235" s="386">
        <f t="shared" si="225"/>
        <v>-15359.999999999945</v>
      </c>
    </row>
    <row r="236" spans="1:11" ht="14.25" x14ac:dyDescent="0.2">
      <c r="A236" s="381">
        <v>43475</v>
      </c>
      <c r="B236" s="382" t="s">
        <v>255</v>
      </c>
      <c r="C236" s="382">
        <v>2400</v>
      </c>
      <c r="D236" s="382" t="s">
        <v>13</v>
      </c>
      <c r="E236" s="383">
        <v>660.5</v>
      </c>
      <c r="F236" s="383">
        <v>666.8</v>
      </c>
      <c r="G236" s="384"/>
      <c r="H236" s="385">
        <f t="shared" si="223"/>
        <v>-15119.999999999891</v>
      </c>
      <c r="I236" s="379"/>
      <c r="J236" s="415">
        <f t="shared" si="224"/>
        <v>-6.2999999999999545</v>
      </c>
      <c r="K236" s="386">
        <f t="shared" si="225"/>
        <v>-15119.999999999891</v>
      </c>
    </row>
    <row r="237" spans="1:11" ht="14.25" x14ac:dyDescent="0.2">
      <c r="A237" s="381">
        <v>43474</v>
      </c>
      <c r="B237" s="382" t="s">
        <v>99</v>
      </c>
      <c r="C237" s="382">
        <v>2600</v>
      </c>
      <c r="D237" s="382" t="s">
        <v>15</v>
      </c>
      <c r="E237" s="383">
        <v>453.6</v>
      </c>
      <c r="F237" s="383">
        <v>459.25</v>
      </c>
      <c r="G237" s="384"/>
      <c r="H237" s="385">
        <f t="shared" si="223"/>
        <v>14689.999999999942</v>
      </c>
      <c r="I237" s="379"/>
      <c r="J237" s="415">
        <f t="shared" si="224"/>
        <v>5.6499999999999773</v>
      </c>
      <c r="K237" s="386">
        <f t="shared" si="225"/>
        <v>14689.999999999942</v>
      </c>
    </row>
    <row r="238" spans="1:11" ht="14.25" x14ac:dyDescent="0.2">
      <c r="A238" s="381">
        <v>43474</v>
      </c>
      <c r="B238" s="382" t="s">
        <v>218</v>
      </c>
      <c r="C238" s="382">
        <v>4800</v>
      </c>
      <c r="D238" s="382" t="s">
        <v>15</v>
      </c>
      <c r="E238" s="383">
        <v>329.2</v>
      </c>
      <c r="F238" s="383">
        <v>326.05</v>
      </c>
      <c r="G238" s="384"/>
      <c r="H238" s="385">
        <f t="shared" si="223"/>
        <v>-15119.999999999891</v>
      </c>
      <c r="I238" s="379"/>
      <c r="J238" s="415">
        <f t="shared" si="224"/>
        <v>-3.1499999999999773</v>
      </c>
      <c r="K238" s="386">
        <f t="shared" si="225"/>
        <v>-15119.999999999891</v>
      </c>
    </row>
    <row r="239" spans="1:11" ht="14.25" x14ac:dyDescent="0.2">
      <c r="A239" s="405">
        <v>43473</v>
      </c>
      <c r="B239" s="406" t="s">
        <v>270</v>
      </c>
      <c r="C239" s="406">
        <v>14000</v>
      </c>
      <c r="D239" s="406" t="s">
        <v>15</v>
      </c>
      <c r="E239" s="407">
        <v>91.85</v>
      </c>
      <c r="F239" s="407">
        <v>92.95</v>
      </c>
      <c r="G239" s="408">
        <v>94.35</v>
      </c>
      <c r="H239" s="416">
        <f t="shared" si="223"/>
        <v>15400.00000000012</v>
      </c>
      <c r="I239" s="409">
        <f>(IF(D239="SHORT",IF(G239="",0,E239-G239),IF(D239="LONG",IF(G239="",0,G239-F239))))*C239</f>
        <v>19599.99999999988</v>
      </c>
      <c r="J239" s="417">
        <f t="shared" si="224"/>
        <v>2.5</v>
      </c>
      <c r="K239" s="418">
        <f t="shared" si="225"/>
        <v>35000</v>
      </c>
    </row>
    <row r="240" spans="1:11" ht="14.25" x14ac:dyDescent="0.2">
      <c r="A240" s="381">
        <v>43472</v>
      </c>
      <c r="B240" s="382" t="s">
        <v>91</v>
      </c>
      <c r="C240" s="382">
        <v>2400</v>
      </c>
      <c r="D240" s="382" t="s">
        <v>15</v>
      </c>
      <c r="E240" s="383">
        <v>667.85</v>
      </c>
      <c r="F240" s="383">
        <v>674.35</v>
      </c>
      <c r="G240" s="384"/>
      <c r="H240" s="385">
        <f t="shared" si="223"/>
        <v>15600</v>
      </c>
      <c r="I240" s="379"/>
      <c r="J240" s="415">
        <f t="shared" si="224"/>
        <v>6.5</v>
      </c>
      <c r="K240" s="386">
        <f t="shared" si="225"/>
        <v>15600</v>
      </c>
    </row>
    <row r="241" spans="1:11" ht="14.25" x14ac:dyDescent="0.2">
      <c r="A241" s="381">
        <v>43469</v>
      </c>
      <c r="B241" s="382" t="s">
        <v>150</v>
      </c>
      <c r="C241" s="382">
        <v>12000</v>
      </c>
      <c r="D241" s="382" t="s">
        <v>13</v>
      </c>
      <c r="E241" s="383">
        <v>120.5</v>
      </c>
      <c r="F241" s="383">
        <v>121.7</v>
      </c>
      <c r="G241" s="384"/>
      <c r="H241" s="385">
        <f t="shared" si="223"/>
        <v>-14400.000000000035</v>
      </c>
      <c r="I241" s="379"/>
      <c r="J241" s="415">
        <f t="shared" si="224"/>
        <v>-1.2000000000000028</v>
      </c>
      <c r="K241" s="386">
        <f t="shared" si="225"/>
        <v>-14400.000000000035</v>
      </c>
    </row>
    <row r="242" spans="1:11" s="261" customFormat="1" ht="14.25" x14ac:dyDescent="0.2">
      <c r="A242" s="381">
        <v>43469</v>
      </c>
      <c r="B242" s="382" t="s">
        <v>148</v>
      </c>
      <c r="C242" s="382">
        <v>4000</v>
      </c>
      <c r="D242" s="382" t="s">
        <v>15</v>
      </c>
      <c r="E242" s="383">
        <v>259.89999999999998</v>
      </c>
      <c r="F242" s="383">
        <v>260.64999999999998</v>
      </c>
      <c r="G242" s="384"/>
      <c r="H242" s="385">
        <f t="shared" si="223"/>
        <v>3000</v>
      </c>
      <c r="I242" s="379"/>
      <c r="J242" s="415">
        <f t="shared" si="224"/>
        <v>0.75</v>
      </c>
      <c r="K242" s="386">
        <f t="shared" si="225"/>
        <v>3000</v>
      </c>
    </row>
    <row r="243" spans="1:11" ht="14.25" x14ac:dyDescent="0.2">
      <c r="A243" s="381">
        <v>43468</v>
      </c>
      <c r="B243" s="382" t="s">
        <v>157</v>
      </c>
      <c r="C243" s="382">
        <v>5200</v>
      </c>
      <c r="D243" s="382" t="s">
        <v>13</v>
      </c>
      <c r="E243" s="383">
        <v>380</v>
      </c>
      <c r="F243" s="383">
        <v>379.3</v>
      </c>
      <c r="G243" s="384"/>
      <c r="H243" s="385">
        <f t="shared" si="223"/>
        <v>3639.9999999999409</v>
      </c>
      <c r="I243" s="379"/>
      <c r="J243" s="415">
        <f t="shared" si="224"/>
        <v>0.69999999999998863</v>
      </c>
      <c r="K243" s="386">
        <f t="shared" si="225"/>
        <v>3639.9999999999409</v>
      </c>
    </row>
    <row r="244" spans="1:11" ht="14.25" x14ac:dyDescent="0.2">
      <c r="A244" s="381">
        <v>43468</v>
      </c>
      <c r="B244" s="382" t="s">
        <v>269</v>
      </c>
      <c r="C244" s="382">
        <v>2200</v>
      </c>
      <c r="D244" s="382" t="s">
        <v>13</v>
      </c>
      <c r="E244" s="383">
        <v>439.65</v>
      </c>
      <c r="F244" s="383">
        <v>434.35</v>
      </c>
      <c r="G244" s="384"/>
      <c r="H244" s="385">
        <f t="shared" si="223"/>
        <v>11659.9999999999</v>
      </c>
      <c r="I244" s="379"/>
      <c r="J244" s="415">
        <f t="shared" si="224"/>
        <v>5.2999999999999545</v>
      </c>
      <c r="K244" s="386">
        <f t="shared" si="225"/>
        <v>11659.9999999999</v>
      </c>
    </row>
    <row r="245" spans="1:11" ht="14.25" x14ac:dyDescent="0.2">
      <c r="A245" s="381">
        <v>43467</v>
      </c>
      <c r="B245" s="382" t="s">
        <v>236</v>
      </c>
      <c r="C245" s="382">
        <v>4500</v>
      </c>
      <c r="D245" s="382" t="s">
        <v>15</v>
      </c>
      <c r="E245" s="383">
        <v>158.35</v>
      </c>
      <c r="F245" s="383">
        <v>160</v>
      </c>
      <c r="G245" s="384"/>
      <c r="H245" s="385">
        <f t="shared" si="223"/>
        <v>7425.0000000000255</v>
      </c>
      <c r="I245" s="379"/>
      <c r="J245" s="415">
        <f t="shared" si="224"/>
        <v>1.6500000000000057</v>
      </c>
      <c r="K245" s="386">
        <f t="shared" si="225"/>
        <v>7425.0000000000255</v>
      </c>
    </row>
    <row r="246" spans="1:11" ht="14.25" x14ac:dyDescent="0.2">
      <c r="A246" s="381">
        <v>43467</v>
      </c>
      <c r="B246" s="382" t="s">
        <v>203</v>
      </c>
      <c r="C246" s="382">
        <v>3500</v>
      </c>
      <c r="D246" s="382" t="s">
        <v>13</v>
      </c>
      <c r="E246" s="383">
        <v>186.1</v>
      </c>
      <c r="F246" s="383">
        <v>185.6</v>
      </c>
      <c r="G246" s="384"/>
      <c r="H246" s="385">
        <f t="shared" si="223"/>
        <v>1750</v>
      </c>
      <c r="I246" s="379"/>
      <c r="J246" s="415">
        <f t="shared" si="224"/>
        <v>0.5</v>
      </c>
      <c r="K246" s="386">
        <f t="shared" si="225"/>
        <v>1750</v>
      </c>
    </row>
    <row r="247" spans="1:11" ht="14.25" x14ac:dyDescent="0.2">
      <c r="A247" s="381">
        <v>43466</v>
      </c>
      <c r="B247" s="382" t="s">
        <v>268</v>
      </c>
      <c r="C247" s="382">
        <v>2400</v>
      </c>
      <c r="D247" s="382" t="s">
        <v>13</v>
      </c>
      <c r="E247" s="383">
        <v>628.35</v>
      </c>
      <c r="F247" s="383">
        <v>621.95000000000005</v>
      </c>
      <c r="G247" s="384"/>
      <c r="H247" s="385">
        <f t="shared" si="223"/>
        <v>15359.999999999945</v>
      </c>
      <c r="I247" s="379"/>
      <c r="J247" s="415">
        <f t="shared" si="224"/>
        <v>6.3999999999999773</v>
      </c>
      <c r="K247" s="386">
        <f t="shared" si="225"/>
        <v>15359.999999999945</v>
      </c>
    </row>
    <row r="248" spans="1:11" ht="14.25" x14ac:dyDescent="0.2">
      <c r="A248" s="405">
        <v>43466</v>
      </c>
      <c r="B248" s="406" t="s">
        <v>159</v>
      </c>
      <c r="C248" s="406">
        <v>2200</v>
      </c>
      <c r="D248" s="406" t="s">
        <v>13</v>
      </c>
      <c r="E248" s="407">
        <v>469</v>
      </c>
      <c r="F248" s="407">
        <v>463.15</v>
      </c>
      <c r="G248" s="408">
        <v>456.2</v>
      </c>
      <c r="H248" s="416">
        <f t="shared" si="223"/>
        <v>12870.000000000051</v>
      </c>
      <c r="I248" s="409">
        <f>(IF(D248="SHORT",IF(G248="",0,E248-G248),IF(D248="LONG",IF(G248="",0,G248-F248))))*C248</f>
        <v>28160.000000000025</v>
      </c>
      <c r="J248" s="417">
        <f t="shared" si="224"/>
        <v>18.650000000000034</v>
      </c>
      <c r="K248" s="418">
        <f t="shared" si="225"/>
        <v>41030.000000000073</v>
      </c>
    </row>
    <row r="249" spans="1:11" ht="14.25" x14ac:dyDescent="0.2">
      <c r="A249" s="389"/>
      <c r="B249" s="389"/>
      <c r="C249" s="389"/>
      <c r="D249" s="389"/>
      <c r="E249" s="389"/>
      <c r="F249" s="389"/>
      <c r="G249" s="389"/>
      <c r="H249" s="389"/>
      <c r="I249" s="389"/>
      <c r="J249" s="389"/>
      <c r="K249" s="389"/>
    </row>
    <row r="250" spans="1:11" ht="14.25" x14ac:dyDescent="0.2">
      <c r="A250" s="390"/>
      <c r="B250" s="390"/>
      <c r="C250" s="390"/>
      <c r="D250" s="390"/>
      <c r="E250" s="390"/>
      <c r="F250" s="390"/>
      <c r="G250" s="390" t="s">
        <v>282</v>
      </c>
      <c r="H250" s="391">
        <f>SUM(H209:H249)</f>
        <v>239500.00000000032</v>
      </c>
      <c r="I250" s="390"/>
      <c r="J250" s="391">
        <f>SUM(J223:J249)</f>
        <v>88.749999999999957</v>
      </c>
      <c r="K250" s="391">
        <f>SUM(K209:K249)</f>
        <v>378540.00000000017</v>
      </c>
    </row>
    <row r="251" spans="1:11" ht="14.25" x14ac:dyDescent="0.2">
      <c r="A251" s="389"/>
      <c r="B251" s="389"/>
      <c r="C251" s="389"/>
      <c r="D251" s="389"/>
      <c r="E251" s="389"/>
      <c r="F251" s="389"/>
      <c r="G251" s="389"/>
      <c r="H251" s="389"/>
      <c r="I251" s="389"/>
      <c r="J251" s="389"/>
      <c r="K251" s="389"/>
    </row>
    <row r="252" spans="1:11" ht="14.25" x14ac:dyDescent="0.2">
      <c r="A252" s="389"/>
      <c r="B252" s="389"/>
      <c r="C252" s="389"/>
      <c r="D252" s="389"/>
      <c r="E252" s="389"/>
      <c r="F252" s="389"/>
      <c r="G252" s="389"/>
      <c r="H252" s="389"/>
      <c r="I252" s="389"/>
      <c r="J252" s="389"/>
      <c r="K252" s="389"/>
    </row>
  </sheetData>
  <mergeCells count="10">
    <mergeCell ref="G207:G208"/>
    <mergeCell ref="H207:I208"/>
    <mergeCell ref="J207:J208"/>
    <mergeCell ref="K207:K208"/>
    <mergeCell ref="A207:A208"/>
    <mergeCell ref="B207:B208"/>
    <mergeCell ref="C207:C208"/>
    <mergeCell ref="D207:D208"/>
    <mergeCell ref="E207:E208"/>
    <mergeCell ref="F207:F20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>
      <selection activeCell="A2" sqref="A2"/>
    </sheetView>
  </sheetViews>
  <sheetFormatPr defaultRowHeight="19.5" customHeight="1" x14ac:dyDescent="0.2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 x14ac:dyDescent="0.2">
      <c r="A1" s="427" t="s">
        <v>204</v>
      </c>
      <c r="B1" s="428"/>
      <c r="C1" s="428"/>
      <c r="D1" s="428"/>
    </row>
    <row r="2" spans="1:6" ht="19.5" customHeight="1" x14ac:dyDescent="0.2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 x14ac:dyDescent="0.25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 x14ac:dyDescent="0.25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 x14ac:dyDescent="0.25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 x14ac:dyDescent="0.25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 x14ac:dyDescent="0.25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 x14ac:dyDescent="0.25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 x14ac:dyDescent="0.25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 x14ac:dyDescent="0.25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 x14ac:dyDescent="0.25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 x14ac:dyDescent="0.25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 x14ac:dyDescent="0.25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 x14ac:dyDescent="0.25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 x14ac:dyDescent="0.2">
      <c r="A25" s="427" t="s">
        <v>204</v>
      </c>
      <c r="B25" s="428"/>
      <c r="C25" s="428"/>
      <c r="D25" s="428"/>
    </row>
    <row r="26" spans="1:4" ht="19.5" customHeight="1" x14ac:dyDescent="0.2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 x14ac:dyDescent="0.25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 x14ac:dyDescent="0.25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 x14ac:dyDescent="0.25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 x14ac:dyDescent="0.25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 x14ac:dyDescent="0.25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opLeftCell="A116" workbookViewId="0">
      <selection activeCell="K117" sqref="K117:K141"/>
    </sheetView>
  </sheetViews>
  <sheetFormatPr defaultRowHeight="12.75" x14ac:dyDescent="0.2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 x14ac:dyDescent="0.2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23.25" customHeight="1" x14ac:dyDescent="0.3">
      <c r="A2" s="439" t="s">
        <v>114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26.25" x14ac:dyDescent="0.2">
      <c r="A3" s="440" t="s">
        <v>115</v>
      </c>
      <c r="B3" s="440"/>
      <c r="C3" s="441" t="s">
        <v>212</v>
      </c>
      <c r="D3" s="442"/>
      <c r="E3" s="268"/>
      <c r="F3" s="268"/>
      <c r="G3" s="268"/>
      <c r="H3" s="443"/>
      <c r="I3" s="443"/>
      <c r="J3" s="269"/>
      <c r="K3" s="269"/>
    </row>
    <row r="4" spans="1:11" ht="12.75" customHeight="1" x14ac:dyDescent="0.2">
      <c r="A4" s="435" t="s">
        <v>1</v>
      </c>
      <c r="B4" s="429" t="s">
        <v>116</v>
      </c>
      <c r="C4" s="429" t="s">
        <v>117</v>
      </c>
      <c r="D4" s="429" t="s">
        <v>118</v>
      </c>
      <c r="E4" s="429" t="s">
        <v>119</v>
      </c>
      <c r="F4" s="429" t="s">
        <v>120</v>
      </c>
      <c r="G4" s="429" t="s">
        <v>121</v>
      </c>
      <c r="H4" s="431" t="s">
        <v>122</v>
      </c>
      <c r="I4" s="432"/>
      <c r="J4" s="429" t="s">
        <v>123</v>
      </c>
      <c r="K4" s="429" t="s">
        <v>124</v>
      </c>
    </row>
    <row r="5" spans="1:11" s="261" customFormat="1" ht="12.75" customHeight="1" x14ac:dyDescent="0.2">
      <c r="A5" s="436"/>
      <c r="B5" s="430"/>
      <c r="C5" s="430"/>
      <c r="D5" s="430"/>
      <c r="E5" s="430"/>
      <c r="F5" s="430"/>
      <c r="G5" s="430"/>
      <c r="H5" s="433"/>
      <c r="I5" s="434"/>
      <c r="J5" s="430"/>
      <c r="K5" s="430"/>
    </row>
    <row r="6" spans="1:11" s="301" customFormat="1" ht="15.75" customHeight="1" x14ac:dyDescent="0.25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 x14ac:dyDescent="0.25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 x14ac:dyDescent="0.25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 x14ac:dyDescent="0.25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 x14ac:dyDescent="0.25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 x14ac:dyDescent="0.25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 x14ac:dyDescent="0.25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 x14ac:dyDescent="0.25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 x14ac:dyDescent="0.25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 x14ac:dyDescent="0.25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 x14ac:dyDescent="0.25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 x14ac:dyDescent="0.25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 x14ac:dyDescent="0.25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 x14ac:dyDescent="0.25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 x14ac:dyDescent="0.25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 x14ac:dyDescent="0.25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 x14ac:dyDescent="0.25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 x14ac:dyDescent="0.25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 x14ac:dyDescent="0.25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 x14ac:dyDescent="0.25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 x14ac:dyDescent="0.25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 x14ac:dyDescent="0.25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 x14ac:dyDescent="0.25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 x14ac:dyDescent="0.25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 x14ac:dyDescent="0.25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 x14ac:dyDescent="0.25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 x14ac:dyDescent="0.25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 x14ac:dyDescent="0.25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 x14ac:dyDescent="0.25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 x14ac:dyDescent="0.25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 x14ac:dyDescent="0.25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 x14ac:dyDescent="0.25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 x14ac:dyDescent="0.25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 x14ac:dyDescent="0.25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 x14ac:dyDescent="0.25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 x14ac:dyDescent="0.25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 x14ac:dyDescent="0.25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 x14ac:dyDescent="0.25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 x14ac:dyDescent="0.25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 x14ac:dyDescent="0.25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 x14ac:dyDescent="0.2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 x14ac:dyDescent="0.25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 x14ac:dyDescent="0.25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 x14ac:dyDescent="0.25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 x14ac:dyDescent="0.25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 x14ac:dyDescent="0.25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 x14ac:dyDescent="0.25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 x14ac:dyDescent="0.25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 x14ac:dyDescent="0.25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 x14ac:dyDescent="0.25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 x14ac:dyDescent="0.25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 x14ac:dyDescent="0.25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 x14ac:dyDescent="0.2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 x14ac:dyDescent="0.2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 x14ac:dyDescent="0.2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 x14ac:dyDescent="0.2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 x14ac:dyDescent="0.2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 x14ac:dyDescent="0.2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 x14ac:dyDescent="0.2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 x14ac:dyDescent="0.2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 x14ac:dyDescent="0.2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 x14ac:dyDescent="0.2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 x14ac:dyDescent="0.2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 x14ac:dyDescent="0.2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 x14ac:dyDescent="0.2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 x14ac:dyDescent="0.2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 x14ac:dyDescent="0.2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 x14ac:dyDescent="0.2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 x14ac:dyDescent="0.2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 x14ac:dyDescent="0.2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 x14ac:dyDescent="0.2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 x14ac:dyDescent="0.2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 x14ac:dyDescent="0.2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 x14ac:dyDescent="0.2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 x14ac:dyDescent="0.2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 x14ac:dyDescent="0.2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 x14ac:dyDescent="0.2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 x14ac:dyDescent="0.2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 x14ac:dyDescent="0.2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 x14ac:dyDescent="0.2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 x14ac:dyDescent="0.2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 x14ac:dyDescent="0.2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 x14ac:dyDescent="0.2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 x14ac:dyDescent="0.2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 x14ac:dyDescent="0.2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 x14ac:dyDescent="0.2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 x14ac:dyDescent="0.2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 x14ac:dyDescent="0.2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 x14ac:dyDescent="0.2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 x14ac:dyDescent="0.2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 x14ac:dyDescent="0.2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 x14ac:dyDescent="0.2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 x14ac:dyDescent="0.2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 x14ac:dyDescent="0.2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 x14ac:dyDescent="0.2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 x14ac:dyDescent="0.2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 x14ac:dyDescent="0.2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 x14ac:dyDescent="0.2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 x14ac:dyDescent="0.2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 x14ac:dyDescent="0.2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 x14ac:dyDescent="0.2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 x14ac:dyDescent="0.2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 x14ac:dyDescent="0.2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 x14ac:dyDescent="0.2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 x14ac:dyDescent="0.2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 x14ac:dyDescent="0.2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 x14ac:dyDescent="0.2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 x14ac:dyDescent="0.2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 x14ac:dyDescent="0.2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 x14ac:dyDescent="0.2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 x14ac:dyDescent="0.2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 x14ac:dyDescent="0.2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 x14ac:dyDescent="0.2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 x14ac:dyDescent="0.2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 x14ac:dyDescent="0.2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 x14ac:dyDescent="0.2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 x14ac:dyDescent="0.2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 x14ac:dyDescent="0.2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 x14ac:dyDescent="0.2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 x14ac:dyDescent="0.2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 x14ac:dyDescent="0.2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 x14ac:dyDescent="0.2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 x14ac:dyDescent="0.2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 x14ac:dyDescent="0.2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 x14ac:dyDescent="0.2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 x14ac:dyDescent="0.2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 x14ac:dyDescent="0.2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 x14ac:dyDescent="0.2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 x14ac:dyDescent="0.2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 x14ac:dyDescent="0.2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 x14ac:dyDescent="0.2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 x14ac:dyDescent="0.2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 x14ac:dyDescent="0.2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 x14ac:dyDescent="0.2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 x14ac:dyDescent="0.2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 x14ac:dyDescent="0.2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 x14ac:dyDescent="0.2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 x14ac:dyDescent="0.2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 x14ac:dyDescent="0.2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 x14ac:dyDescent="0.2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 x14ac:dyDescent="0.2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 x14ac:dyDescent="0.2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 x14ac:dyDescent="0.2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 x14ac:dyDescent="0.2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 x14ac:dyDescent="0.2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 x14ac:dyDescent="0.2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 x14ac:dyDescent="0.2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 x14ac:dyDescent="0.2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 x14ac:dyDescent="0.2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 x14ac:dyDescent="0.2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 x14ac:dyDescent="0.2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 x14ac:dyDescent="0.2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 x14ac:dyDescent="0.2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 x14ac:dyDescent="0.2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 x14ac:dyDescent="0.2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 x14ac:dyDescent="0.2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 x14ac:dyDescent="0.2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 x14ac:dyDescent="0.2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 x14ac:dyDescent="0.2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 x14ac:dyDescent="0.2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 x14ac:dyDescent="0.2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 x14ac:dyDescent="0.2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 x14ac:dyDescent="0.2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 x14ac:dyDescent="0.2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 x14ac:dyDescent="0.2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 x14ac:dyDescent="0.2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 x14ac:dyDescent="0.2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 x14ac:dyDescent="0.2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 x14ac:dyDescent="0.2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 x14ac:dyDescent="0.2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 x14ac:dyDescent="0.2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 x14ac:dyDescent="0.2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 x14ac:dyDescent="0.2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 x14ac:dyDescent="0.2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 x14ac:dyDescent="0.2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 x14ac:dyDescent="0.2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 x14ac:dyDescent="0.2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 x14ac:dyDescent="0.2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 x14ac:dyDescent="0.2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 x14ac:dyDescent="0.2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 x14ac:dyDescent="0.2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 x14ac:dyDescent="0.2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 x14ac:dyDescent="0.2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 x14ac:dyDescent="0.2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 x14ac:dyDescent="0.2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 x14ac:dyDescent="0.2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 x14ac:dyDescent="0.2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 x14ac:dyDescent="0.2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 x14ac:dyDescent="0.2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 x14ac:dyDescent="0.2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 x14ac:dyDescent="0.2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 x14ac:dyDescent="0.2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 x14ac:dyDescent="0.2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 x14ac:dyDescent="0.2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 x14ac:dyDescent="0.2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 x14ac:dyDescent="0.2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 x14ac:dyDescent="0.2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 x14ac:dyDescent="0.2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 x14ac:dyDescent="0.2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 x14ac:dyDescent="0.2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 x14ac:dyDescent="0.2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 x14ac:dyDescent="0.2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 x14ac:dyDescent="0.2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 x14ac:dyDescent="0.2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 x14ac:dyDescent="0.2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 x14ac:dyDescent="0.2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 x14ac:dyDescent="0.2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 x14ac:dyDescent="0.2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 x14ac:dyDescent="0.2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 x14ac:dyDescent="0.2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 x14ac:dyDescent="0.2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 x14ac:dyDescent="0.2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 x14ac:dyDescent="0.2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 x14ac:dyDescent="0.2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 x14ac:dyDescent="0.2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 x14ac:dyDescent="0.2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 x14ac:dyDescent="0.2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 x14ac:dyDescent="0.2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 x14ac:dyDescent="0.2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 x14ac:dyDescent="0.2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 x14ac:dyDescent="0.2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 x14ac:dyDescent="0.2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 x14ac:dyDescent="0.2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 x14ac:dyDescent="0.2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 x14ac:dyDescent="0.2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 x14ac:dyDescent="0.2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 x14ac:dyDescent="0.2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 x14ac:dyDescent="0.2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 x14ac:dyDescent="0.2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 x14ac:dyDescent="0.2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 x14ac:dyDescent="0.2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 x14ac:dyDescent="0.2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 x14ac:dyDescent="0.2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 x14ac:dyDescent="0.2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 x14ac:dyDescent="0.2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 x14ac:dyDescent="0.2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 x14ac:dyDescent="0.2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 x14ac:dyDescent="0.2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 x14ac:dyDescent="0.2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 x14ac:dyDescent="0.2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 x14ac:dyDescent="0.2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 x14ac:dyDescent="0.2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 x14ac:dyDescent="0.2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 x14ac:dyDescent="0.2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 x14ac:dyDescent="0.2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 x14ac:dyDescent="0.2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 x14ac:dyDescent="0.2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 x14ac:dyDescent="0.2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 x14ac:dyDescent="0.2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 x14ac:dyDescent="0.2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 x14ac:dyDescent="0.2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 x14ac:dyDescent="0.2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 x14ac:dyDescent="0.2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 x14ac:dyDescent="0.2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 x14ac:dyDescent="0.2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 x14ac:dyDescent="0.2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 x14ac:dyDescent="0.2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 x14ac:dyDescent="0.2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 x14ac:dyDescent="0.2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 x14ac:dyDescent="0.2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 x14ac:dyDescent="0.2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 x14ac:dyDescent="0.2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 x14ac:dyDescent="0.2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 x14ac:dyDescent="0.2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 x14ac:dyDescent="0.2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 x14ac:dyDescent="0.2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 x14ac:dyDescent="0.2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 x14ac:dyDescent="0.2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 x14ac:dyDescent="0.2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 x14ac:dyDescent="0.2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 x14ac:dyDescent="0.2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 x14ac:dyDescent="0.2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 x14ac:dyDescent="0.2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 x14ac:dyDescent="0.2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 x14ac:dyDescent="0.2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 x14ac:dyDescent="0.2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 x14ac:dyDescent="0.2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 x14ac:dyDescent="0.2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 x14ac:dyDescent="0.2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 x14ac:dyDescent="0.2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 x14ac:dyDescent="0.2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 x14ac:dyDescent="0.2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 x14ac:dyDescent="0.2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 x14ac:dyDescent="0.2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 x14ac:dyDescent="0.2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 x14ac:dyDescent="0.2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 x14ac:dyDescent="0.2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 x14ac:dyDescent="0.2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 x14ac:dyDescent="0.2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 x14ac:dyDescent="0.2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 x14ac:dyDescent="0.2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 x14ac:dyDescent="0.2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 x14ac:dyDescent="0.2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 x14ac:dyDescent="0.2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 x14ac:dyDescent="0.2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 x14ac:dyDescent="0.2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 x14ac:dyDescent="0.2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 x14ac:dyDescent="0.2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 x14ac:dyDescent="0.2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 x14ac:dyDescent="0.2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 x14ac:dyDescent="0.2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 x14ac:dyDescent="0.2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 x14ac:dyDescent="0.2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 x14ac:dyDescent="0.2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 x14ac:dyDescent="0.2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 x14ac:dyDescent="0.2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 x14ac:dyDescent="0.2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 x14ac:dyDescent="0.2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 x14ac:dyDescent="0.2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 x14ac:dyDescent="0.2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 x14ac:dyDescent="0.2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 x14ac:dyDescent="0.2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 x14ac:dyDescent="0.2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 x14ac:dyDescent="0.2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 x14ac:dyDescent="0.2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 x14ac:dyDescent="0.2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 x14ac:dyDescent="0.2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 x14ac:dyDescent="0.2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"/>
  <sheetViews>
    <sheetView topLeftCell="A199" workbookViewId="0">
      <selection activeCell="C214" sqref="C214"/>
    </sheetView>
  </sheetViews>
  <sheetFormatPr defaultColWidth="17.28515625" defaultRowHeight="15" customHeight="1" x14ac:dyDescent="0.2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 x14ac:dyDescent="0.3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 x14ac:dyDescent="0.3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 x14ac:dyDescent="0.3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 x14ac:dyDescent="0.3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 x14ac:dyDescent="0.3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 x14ac:dyDescent="0.25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 x14ac:dyDescent="0.25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 x14ac:dyDescent="0.3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 x14ac:dyDescent="0.25">
      <c r="A9" s="444" t="s">
        <v>61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6"/>
    </row>
    <row r="10" spans="1:12" s="261" customFormat="1" ht="15" customHeight="1" x14ac:dyDescent="0.25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 x14ac:dyDescent="0.25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 x14ac:dyDescent="0.25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 x14ac:dyDescent="0.25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 x14ac:dyDescent="0.25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 x14ac:dyDescent="0.25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 x14ac:dyDescent="0.25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 x14ac:dyDescent="0.25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 x14ac:dyDescent="0.25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 x14ac:dyDescent="0.25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 x14ac:dyDescent="0.25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 x14ac:dyDescent="0.25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 x14ac:dyDescent="0.25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 x14ac:dyDescent="0.25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 x14ac:dyDescent="0.25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 x14ac:dyDescent="0.25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 x14ac:dyDescent="0.25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 x14ac:dyDescent="0.25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 x14ac:dyDescent="0.25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 x14ac:dyDescent="0.25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 x14ac:dyDescent="0.25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 x14ac:dyDescent="0.25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 x14ac:dyDescent="0.25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 x14ac:dyDescent="0.25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 x14ac:dyDescent="0.25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 x14ac:dyDescent="0.25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 x14ac:dyDescent="0.25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 x14ac:dyDescent="0.25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 x14ac:dyDescent="0.25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 x14ac:dyDescent="0.25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 x14ac:dyDescent="0.25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 x14ac:dyDescent="0.25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 x14ac:dyDescent="0.25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 x14ac:dyDescent="0.25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 x14ac:dyDescent="0.25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 x14ac:dyDescent="0.25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 x14ac:dyDescent="0.25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 x14ac:dyDescent="0.25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 x14ac:dyDescent="0.25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 x14ac:dyDescent="0.25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 x14ac:dyDescent="0.25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 x14ac:dyDescent="0.25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 x14ac:dyDescent="0.25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 x14ac:dyDescent="0.25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 x14ac:dyDescent="0.25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 x14ac:dyDescent="0.25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 x14ac:dyDescent="0.25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 x14ac:dyDescent="0.25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 x14ac:dyDescent="0.25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 x14ac:dyDescent="0.25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 x14ac:dyDescent="0.25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 x14ac:dyDescent="0.25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 x14ac:dyDescent="0.25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 x14ac:dyDescent="0.25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 x14ac:dyDescent="0.25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 x14ac:dyDescent="0.25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 x14ac:dyDescent="0.25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 x14ac:dyDescent="0.25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 x14ac:dyDescent="0.25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 x14ac:dyDescent="0.25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 x14ac:dyDescent="0.25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 x14ac:dyDescent="0.25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 x14ac:dyDescent="0.25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 x14ac:dyDescent="0.25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 x14ac:dyDescent="0.25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 x14ac:dyDescent="0.25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 x14ac:dyDescent="0.25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 x14ac:dyDescent="0.25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 x14ac:dyDescent="0.25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 x14ac:dyDescent="0.25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 x14ac:dyDescent="0.25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 x14ac:dyDescent="0.25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 x14ac:dyDescent="0.25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 x14ac:dyDescent="0.25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 x14ac:dyDescent="0.25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 x14ac:dyDescent="0.25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 x14ac:dyDescent="0.25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 x14ac:dyDescent="0.25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 x14ac:dyDescent="0.25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 x14ac:dyDescent="0.25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 x14ac:dyDescent="0.25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 x14ac:dyDescent="0.25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 x14ac:dyDescent="0.25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 x14ac:dyDescent="0.25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 x14ac:dyDescent="0.25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 x14ac:dyDescent="0.25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 x14ac:dyDescent="0.25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 x14ac:dyDescent="0.25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 x14ac:dyDescent="0.25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 x14ac:dyDescent="0.25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 x14ac:dyDescent="0.25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 x14ac:dyDescent="0.25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 x14ac:dyDescent="0.25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 x14ac:dyDescent="0.25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 x14ac:dyDescent="0.25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 x14ac:dyDescent="0.25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 x14ac:dyDescent="0.25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 x14ac:dyDescent="0.25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 x14ac:dyDescent="0.25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 x14ac:dyDescent="0.25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 x14ac:dyDescent="0.25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 x14ac:dyDescent="0.25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 x14ac:dyDescent="0.25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 x14ac:dyDescent="0.25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 x14ac:dyDescent="0.25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 x14ac:dyDescent="0.25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 x14ac:dyDescent="0.25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 x14ac:dyDescent="0.25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 x14ac:dyDescent="0.25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 x14ac:dyDescent="0.25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 x14ac:dyDescent="0.25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 x14ac:dyDescent="0.25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 x14ac:dyDescent="0.25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 x14ac:dyDescent="0.25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 x14ac:dyDescent="0.25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 x14ac:dyDescent="0.25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 x14ac:dyDescent="0.25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 x14ac:dyDescent="0.25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 x14ac:dyDescent="0.25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 x14ac:dyDescent="0.25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 x14ac:dyDescent="0.25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 x14ac:dyDescent="0.25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 x14ac:dyDescent="0.25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 x14ac:dyDescent="0.25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 x14ac:dyDescent="0.25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 x14ac:dyDescent="0.25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 x14ac:dyDescent="0.25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 x14ac:dyDescent="0.25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 x14ac:dyDescent="0.25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 x14ac:dyDescent="0.25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 x14ac:dyDescent="0.25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 x14ac:dyDescent="0.25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 x14ac:dyDescent="0.25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 x14ac:dyDescent="0.25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 x14ac:dyDescent="0.25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 x14ac:dyDescent="0.25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 x14ac:dyDescent="0.25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 x14ac:dyDescent="0.25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 x14ac:dyDescent="0.25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 x14ac:dyDescent="0.25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 x14ac:dyDescent="0.25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 x14ac:dyDescent="0.25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 x14ac:dyDescent="0.25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 x14ac:dyDescent="0.25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 x14ac:dyDescent="0.25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 x14ac:dyDescent="0.25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 x14ac:dyDescent="0.25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 x14ac:dyDescent="0.25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 x14ac:dyDescent="0.25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 x14ac:dyDescent="0.25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 x14ac:dyDescent="0.25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 x14ac:dyDescent="0.25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 x14ac:dyDescent="0.25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 x14ac:dyDescent="0.25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 x14ac:dyDescent="0.25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 x14ac:dyDescent="0.25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 x14ac:dyDescent="0.25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 x14ac:dyDescent="0.25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 x14ac:dyDescent="0.25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 x14ac:dyDescent="0.25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 x14ac:dyDescent="0.25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 x14ac:dyDescent="0.25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 x14ac:dyDescent="0.25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 x14ac:dyDescent="0.25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 x14ac:dyDescent="0.25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 x14ac:dyDescent="0.25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 x14ac:dyDescent="0.25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 x14ac:dyDescent="0.25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 x14ac:dyDescent="0.25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 x14ac:dyDescent="0.25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 x14ac:dyDescent="0.25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 x14ac:dyDescent="0.25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 x14ac:dyDescent="0.25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 x14ac:dyDescent="0.25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 x14ac:dyDescent="0.25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 x14ac:dyDescent="0.25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 x14ac:dyDescent="0.25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 x14ac:dyDescent="0.25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 x14ac:dyDescent="0.25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 x14ac:dyDescent="0.25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 x14ac:dyDescent="0.25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 x14ac:dyDescent="0.25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 x14ac:dyDescent="0.25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 x14ac:dyDescent="0.25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 x14ac:dyDescent="0.25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 x14ac:dyDescent="0.25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 x14ac:dyDescent="0.25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 x14ac:dyDescent="0.25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 x14ac:dyDescent="0.25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 x14ac:dyDescent="0.25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 x14ac:dyDescent="0.25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 x14ac:dyDescent="0.25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 x14ac:dyDescent="0.25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 x14ac:dyDescent="0.25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 x14ac:dyDescent="0.25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 x14ac:dyDescent="0.25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 x14ac:dyDescent="0.25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 x14ac:dyDescent="0.25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 x14ac:dyDescent="0.25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 x14ac:dyDescent="0.25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 x14ac:dyDescent="0.25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 x14ac:dyDescent="0.25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 x14ac:dyDescent="0.25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 x14ac:dyDescent="0.25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 x14ac:dyDescent="0.25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 x14ac:dyDescent="0.25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 x14ac:dyDescent="0.25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 x14ac:dyDescent="0.25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 x14ac:dyDescent="0.25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 x14ac:dyDescent="0.25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 x14ac:dyDescent="0.25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 x14ac:dyDescent="0.25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 x14ac:dyDescent="0.25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 x14ac:dyDescent="0.25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 x14ac:dyDescent="0.25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 x14ac:dyDescent="0.25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 x14ac:dyDescent="0.25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 x14ac:dyDescent="0.25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 x14ac:dyDescent="0.25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 x14ac:dyDescent="0.25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 x14ac:dyDescent="0.25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 x14ac:dyDescent="0.25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 x14ac:dyDescent="0.25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 x14ac:dyDescent="0.25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 x14ac:dyDescent="0.25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 x14ac:dyDescent="0.25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 x14ac:dyDescent="0.25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 x14ac:dyDescent="0.25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 x14ac:dyDescent="0.25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 x14ac:dyDescent="0.25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 x14ac:dyDescent="0.25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 x14ac:dyDescent="0.25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 x14ac:dyDescent="0.25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 x14ac:dyDescent="0.25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 x14ac:dyDescent="0.25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 x14ac:dyDescent="0.25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 x14ac:dyDescent="0.25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 x14ac:dyDescent="0.25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 x14ac:dyDescent="0.25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 x14ac:dyDescent="0.25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 x14ac:dyDescent="0.25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 x14ac:dyDescent="0.25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 x14ac:dyDescent="0.25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 x14ac:dyDescent="0.25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 x14ac:dyDescent="0.25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 x14ac:dyDescent="0.25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 x14ac:dyDescent="0.25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 x14ac:dyDescent="0.25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 x14ac:dyDescent="0.25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 x14ac:dyDescent="0.25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 x14ac:dyDescent="0.25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 x14ac:dyDescent="0.25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 x14ac:dyDescent="0.25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 x14ac:dyDescent="0.25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 x14ac:dyDescent="0.25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 x14ac:dyDescent="0.25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 x14ac:dyDescent="0.25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 x14ac:dyDescent="0.25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 x14ac:dyDescent="0.25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 x14ac:dyDescent="0.25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 x14ac:dyDescent="0.25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 x14ac:dyDescent="0.25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 x14ac:dyDescent="0.25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 x14ac:dyDescent="0.25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 x14ac:dyDescent="0.25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 x14ac:dyDescent="0.25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 x14ac:dyDescent="0.25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 x14ac:dyDescent="0.25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 x14ac:dyDescent="0.25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 x14ac:dyDescent="0.25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 x14ac:dyDescent="0.25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 x14ac:dyDescent="0.25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 x14ac:dyDescent="0.25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 x14ac:dyDescent="0.25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 x14ac:dyDescent="0.25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 x14ac:dyDescent="0.25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 x14ac:dyDescent="0.25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 x14ac:dyDescent="0.25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 x14ac:dyDescent="0.25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 x14ac:dyDescent="0.25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 x14ac:dyDescent="0.25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 x14ac:dyDescent="0.25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 x14ac:dyDescent="0.25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 x14ac:dyDescent="0.25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 x14ac:dyDescent="0.25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 x14ac:dyDescent="0.25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 x14ac:dyDescent="0.25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 x14ac:dyDescent="0.25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 x14ac:dyDescent="0.25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 x14ac:dyDescent="0.25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 x14ac:dyDescent="0.25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 x14ac:dyDescent="0.25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 x14ac:dyDescent="0.25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 x14ac:dyDescent="0.25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 x14ac:dyDescent="0.25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 x14ac:dyDescent="0.25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 x14ac:dyDescent="0.25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 x14ac:dyDescent="0.25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 x14ac:dyDescent="0.25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 x14ac:dyDescent="0.25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 x14ac:dyDescent="0.25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 x14ac:dyDescent="0.25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 x14ac:dyDescent="0.25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 x14ac:dyDescent="0.25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 x14ac:dyDescent="0.25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 x14ac:dyDescent="0.25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 x14ac:dyDescent="0.25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 x14ac:dyDescent="0.25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 x14ac:dyDescent="0.25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 x14ac:dyDescent="0.25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 x14ac:dyDescent="0.25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 x14ac:dyDescent="0.25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 x14ac:dyDescent="0.25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 x14ac:dyDescent="0.25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 x14ac:dyDescent="0.25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 x14ac:dyDescent="0.25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 x14ac:dyDescent="0.25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 x14ac:dyDescent="0.25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 x14ac:dyDescent="0.25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 x14ac:dyDescent="0.25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 x14ac:dyDescent="0.25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 x14ac:dyDescent="0.25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 x14ac:dyDescent="0.25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 x14ac:dyDescent="0.25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 x14ac:dyDescent="0.25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 x14ac:dyDescent="0.25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 x14ac:dyDescent="0.25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 x14ac:dyDescent="0.25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 x14ac:dyDescent="0.25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 x14ac:dyDescent="0.25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 x14ac:dyDescent="0.25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 x14ac:dyDescent="0.25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 x14ac:dyDescent="0.25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 x14ac:dyDescent="0.25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 x14ac:dyDescent="0.25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 x14ac:dyDescent="0.25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 x14ac:dyDescent="0.25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 x14ac:dyDescent="0.25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 x14ac:dyDescent="0.25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 x14ac:dyDescent="0.25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 x14ac:dyDescent="0.25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 x14ac:dyDescent="0.25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 x14ac:dyDescent="0.25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 x14ac:dyDescent="0.25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 x14ac:dyDescent="0.25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 x14ac:dyDescent="0.25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 x14ac:dyDescent="0.25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 x14ac:dyDescent="0.25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 x14ac:dyDescent="0.25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 x14ac:dyDescent="0.25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 x14ac:dyDescent="0.25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 x14ac:dyDescent="0.25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 x14ac:dyDescent="0.25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 x14ac:dyDescent="0.25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 x14ac:dyDescent="0.25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 x14ac:dyDescent="0.25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 x14ac:dyDescent="0.25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 x14ac:dyDescent="0.25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 x14ac:dyDescent="0.25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 x14ac:dyDescent="0.25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 x14ac:dyDescent="0.25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 x14ac:dyDescent="0.25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 x14ac:dyDescent="0.2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 x14ac:dyDescent="0.2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 x14ac:dyDescent="0.2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 x14ac:dyDescent="0.2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 x14ac:dyDescent="0.2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 x14ac:dyDescent="0.2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 x14ac:dyDescent="0.2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 x14ac:dyDescent="0.2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 x14ac:dyDescent="0.2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 x14ac:dyDescent="0.2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 x14ac:dyDescent="0.2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 x14ac:dyDescent="0.2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 x14ac:dyDescent="0.2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 x14ac:dyDescent="0.2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 x14ac:dyDescent="0.2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 x14ac:dyDescent="0.2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 x14ac:dyDescent="0.2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 x14ac:dyDescent="0.2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 x14ac:dyDescent="0.2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 x14ac:dyDescent="0.2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 x14ac:dyDescent="0.2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 x14ac:dyDescent="0.2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 x14ac:dyDescent="0.2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 x14ac:dyDescent="0.2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 x14ac:dyDescent="0.2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 x14ac:dyDescent="0.2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 x14ac:dyDescent="0.2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 x14ac:dyDescent="0.2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 x14ac:dyDescent="0.2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 x14ac:dyDescent="0.2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 x14ac:dyDescent="0.2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 x14ac:dyDescent="0.2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 x14ac:dyDescent="0.2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 x14ac:dyDescent="0.2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 x14ac:dyDescent="0.2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 x14ac:dyDescent="0.2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 x14ac:dyDescent="0.2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 x14ac:dyDescent="0.2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 x14ac:dyDescent="0.2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 x14ac:dyDescent="0.2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 x14ac:dyDescent="0.2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 x14ac:dyDescent="0.2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 x14ac:dyDescent="0.25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 x14ac:dyDescent="0.2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 x14ac:dyDescent="0.2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 x14ac:dyDescent="0.2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 x14ac:dyDescent="0.2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 x14ac:dyDescent="0.2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 x14ac:dyDescent="0.25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 x14ac:dyDescent="0.25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 x14ac:dyDescent="0.25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 x14ac:dyDescent="0.25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 x14ac:dyDescent="0.25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 x14ac:dyDescent="0.25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 x14ac:dyDescent="0.25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 x14ac:dyDescent="0.2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 x14ac:dyDescent="0.2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 x14ac:dyDescent="0.2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 x14ac:dyDescent="0.25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 x14ac:dyDescent="0.25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 x14ac:dyDescent="0.25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 x14ac:dyDescent="0.25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 x14ac:dyDescent="0.2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 x14ac:dyDescent="0.2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 x14ac:dyDescent="0.25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 x14ac:dyDescent="0.25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 x14ac:dyDescent="0.25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 x14ac:dyDescent="0.2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 x14ac:dyDescent="0.2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 x14ac:dyDescent="0.25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 x14ac:dyDescent="0.2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 x14ac:dyDescent="0.2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 x14ac:dyDescent="0.2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 x14ac:dyDescent="0.25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 x14ac:dyDescent="0.2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 x14ac:dyDescent="0.2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 x14ac:dyDescent="0.2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 x14ac:dyDescent="0.25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 x14ac:dyDescent="0.2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 x14ac:dyDescent="0.2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 x14ac:dyDescent="0.2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 x14ac:dyDescent="0.25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 x14ac:dyDescent="0.2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 x14ac:dyDescent="0.2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 x14ac:dyDescent="0.2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 x14ac:dyDescent="0.2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 x14ac:dyDescent="0.2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 x14ac:dyDescent="0.2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 x14ac:dyDescent="0.2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 x14ac:dyDescent="0.2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 x14ac:dyDescent="0.25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 x14ac:dyDescent="0.2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 x14ac:dyDescent="0.2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 x14ac:dyDescent="0.2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 x14ac:dyDescent="0.2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 x14ac:dyDescent="0.2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 x14ac:dyDescent="0.2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 x14ac:dyDescent="0.2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 x14ac:dyDescent="0.2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 x14ac:dyDescent="0.2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 x14ac:dyDescent="0.2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 x14ac:dyDescent="0.2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 x14ac:dyDescent="0.2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 x14ac:dyDescent="0.2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 x14ac:dyDescent="0.2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 x14ac:dyDescent="0.2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 x14ac:dyDescent="0.2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 x14ac:dyDescent="0.2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 x14ac:dyDescent="0.2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 x14ac:dyDescent="0.2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 x14ac:dyDescent="0.2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 x14ac:dyDescent="0.2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 x14ac:dyDescent="0.2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 x14ac:dyDescent="0.2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 x14ac:dyDescent="0.2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 x14ac:dyDescent="0.2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 x14ac:dyDescent="0.2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 x14ac:dyDescent="0.2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 x14ac:dyDescent="0.2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 x14ac:dyDescent="0.2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 x14ac:dyDescent="0.2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 x14ac:dyDescent="0.2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 x14ac:dyDescent="0.2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 x14ac:dyDescent="0.2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 x14ac:dyDescent="0.2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 x14ac:dyDescent="0.2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 x14ac:dyDescent="0.2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 x14ac:dyDescent="0.2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 x14ac:dyDescent="0.2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 x14ac:dyDescent="0.2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 x14ac:dyDescent="0.2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 x14ac:dyDescent="0.2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 x14ac:dyDescent="0.2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 x14ac:dyDescent="0.2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 x14ac:dyDescent="0.2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 x14ac:dyDescent="0.2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 x14ac:dyDescent="0.2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 x14ac:dyDescent="0.2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 x14ac:dyDescent="0.2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 x14ac:dyDescent="0.2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 x14ac:dyDescent="0.2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 x14ac:dyDescent="0.2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 x14ac:dyDescent="0.2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 x14ac:dyDescent="0.2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 x14ac:dyDescent="0.2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 x14ac:dyDescent="0.2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 x14ac:dyDescent="0.2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 x14ac:dyDescent="0.2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 x14ac:dyDescent="0.2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 x14ac:dyDescent="0.2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 x14ac:dyDescent="0.2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 x14ac:dyDescent="0.2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 x14ac:dyDescent="0.2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 x14ac:dyDescent="0.2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 x14ac:dyDescent="0.2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 x14ac:dyDescent="0.2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 x14ac:dyDescent="0.2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 x14ac:dyDescent="0.2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 x14ac:dyDescent="0.2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 x14ac:dyDescent="0.2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 x14ac:dyDescent="0.2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 x14ac:dyDescent="0.2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 x14ac:dyDescent="0.2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 x14ac:dyDescent="0.2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 x14ac:dyDescent="0.2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 x14ac:dyDescent="0.2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 x14ac:dyDescent="0.2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 x14ac:dyDescent="0.2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 x14ac:dyDescent="0.2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 x14ac:dyDescent="0.2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 x14ac:dyDescent="0.2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 x14ac:dyDescent="0.2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 x14ac:dyDescent="0.2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 x14ac:dyDescent="0.2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 x14ac:dyDescent="0.2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 x14ac:dyDescent="0.2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 x14ac:dyDescent="0.2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 x14ac:dyDescent="0.2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 x14ac:dyDescent="0.2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 x14ac:dyDescent="0.2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 x14ac:dyDescent="0.2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 x14ac:dyDescent="0.2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 x14ac:dyDescent="0.2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 x14ac:dyDescent="0.2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 x14ac:dyDescent="0.2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 x14ac:dyDescent="0.2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 x14ac:dyDescent="0.2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 x14ac:dyDescent="0.2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 x14ac:dyDescent="0.2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 x14ac:dyDescent="0.2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 x14ac:dyDescent="0.2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 x14ac:dyDescent="0.2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 x14ac:dyDescent="0.2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 x14ac:dyDescent="0.2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 x14ac:dyDescent="0.2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 x14ac:dyDescent="0.2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 x14ac:dyDescent="0.2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 x14ac:dyDescent="0.2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 x14ac:dyDescent="0.2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 x14ac:dyDescent="0.2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 x14ac:dyDescent="0.2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 x14ac:dyDescent="0.2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 x14ac:dyDescent="0.2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 x14ac:dyDescent="0.2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 x14ac:dyDescent="0.2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 x14ac:dyDescent="0.2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 x14ac:dyDescent="0.2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 x14ac:dyDescent="0.2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 x14ac:dyDescent="0.2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 x14ac:dyDescent="0.2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 x14ac:dyDescent="0.2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 x14ac:dyDescent="0.2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 x14ac:dyDescent="0.2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 x14ac:dyDescent="0.2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 x14ac:dyDescent="0.2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 x14ac:dyDescent="0.2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 x14ac:dyDescent="0.2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 x14ac:dyDescent="0.2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 x14ac:dyDescent="0.2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 x14ac:dyDescent="0.2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 x14ac:dyDescent="0.2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 x14ac:dyDescent="0.2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 x14ac:dyDescent="0.2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 x14ac:dyDescent="0.2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 x14ac:dyDescent="0.2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 x14ac:dyDescent="0.2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 x14ac:dyDescent="0.2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 x14ac:dyDescent="0.2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 x14ac:dyDescent="0.2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 x14ac:dyDescent="0.2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 x14ac:dyDescent="0.2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 x14ac:dyDescent="0.2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 x14ac:dyDescent="0.2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 x14ac:dyDescent="0.2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 x14ac:dyDescent="0.2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 x14ac:dyDescent="0.2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 x14ac:dyDescent="0.2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 x14ac:dyDescent="0.2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 x14ac:dyDescent="0.2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 x14ac:dyDescent="0.2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 x14ac:dyDescent="0.2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 x14ac:dyDescent="0.2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 x14ac:dyDescent="0.2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 x14ac:dyDescent="0.2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 x14ac:dyDescent="0.2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 x14ac:dyDescent="0.2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 x14ac:dyDescent="0.2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 x14ac:dyDescent="0.2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 x14ac:dyDescent="0.2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 x14ac:dyDescent="0.2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 x14ac:dyDescent="0.2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 x14ac:dyDescent="0.2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 x14ac:dyDescent="0.2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 x14ac:dyDescent="0.2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 x14ac:dyDescent="0.2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 x14ac:dyDescent="0.2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 x14ac:dyDescent="0.2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 x14ac:dyDescent="0.2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 x14ac:dyDescent="0.2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 x14ac:dyDescent="0.2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 x14ac:dyDescent="0.2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 x14ac:dyDescent="0.2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 x14ac:dyDescent="0.2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 x14ac:dyDescent="0.2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 x14ac:dyDescent="0.2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 x14ac:dyDescent="0.2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 x14ac:dyDescent="0.2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 x14ac:dyDescent="0.2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 x14ac:dyDescent="0.2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 x14ac:dyDescent="0.2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 x14ac:dyDescent="0.2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 x14ac:dyDescent="0.2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 x14ac:dyDescent="0.2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 x14ac:dyDescent="0.2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 x14ac:dyDescent="0.2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 x14ac:dyDescent="0.2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 x14ac:dyDescent="0.2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 x14ac:dyDescent="0.2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 x14ac:dyDescent="0.2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 x14ac:dyDescent="0.2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 x14ac:dyDescent="0.2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 x14ac:dyDescent="0.2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 x14ac:dyDescent="0.2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 x14ac:dyDescent="0.2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 x14ac:dyDescent="0.2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 x14ac:dyDescent="0.2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 x14ac:dyDescent="0.2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 x14ac:dyDescent="0.2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 x14ac:dyDescent="0.2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 x14ac:dyDescent="0.2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 x14ac:dyDescent="0.2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 x14ac:dyDescent="0.2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 x14ac:dyDescent="0.2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 x14ac:dyDescent="0.2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 x14ac:dyDescent="0.2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 x14ac:dyDescent="0.2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 x14ac:dyDescent="0.2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 x14ac:dyDescent="0.2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 x14ac:dyDescent="0.2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 x14ac:dyDescent="0.2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 x14ac:dyDescent="0.2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 x14ac:dyDescent="0.2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 x14ac:dyDescent="0.2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 x14ac:dyDescent="0.2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 x14ac:dyDescent="0.2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 x14ac:dyDescent="0.2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 x14ac:dyDescent="0.2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 x14ac:dyDescent="0.2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 x14ac:dyDescent="0.2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 x14ac:dyDescent="0.2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 x14ac:dyDescent="0.2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 x14ac:dyDescent="0.2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 x14ac:dyDescent="0.2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 x14ac:dyDescent="0.2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 x14ac:dyDescent="0.2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 x14ac:dyDescent="0.2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 x14ac:dyDescent="0.2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 x14ac:dyDescent="0.2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 x14ac:dyDescent="0.2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 x14ac:dyDescent="0.2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 x14ac:dyDescent="0.2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 x14ac:dyDescent="0.2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 x14ac:dyDescent="0.2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 x14ac:dyDescent="0.2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 x14ac:dyDescent="0.2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 x14ac:dyDescent="0.2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 x14ac:dyDescent="0.2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 x14ac:dyDescent="0.2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 x14ac:dyDescent="0.2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 x14ac:dyDescent="0.2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 x14ac:dyDescent="0.2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 x14ac:dyDescent="0.2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 x14ac:dyDescent="0.2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 x14ac:dyDescent="0.2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 x14ac:dyDescent="0.2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 x14ac:dyDescent="0.2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 x14ac:dyDescent="0.2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 x14ac:dyDescent="0.2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 x14ac:dyDescent="0.2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 x14ac:dyDescent="0.2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 x14ac:dyDescent="0.2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 x14ac:dyDescent="0.2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 x14ac:dyDescent="0.2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 x14ac:dyDescent="0.2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 x14ac:dyDescent="0.2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 x14ac:dyDescent="0.2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 x14ac:dyDescent="0.2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 x14ac:dyDescent="0.2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 x14ac:dyDescent="0.2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 x14ac:dyDescent="0.2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 x14ac:dyDescent="0.2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 x14ac:dyDescent="0.2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 x14ac:dyDescent="0.2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 x14ac:dyDescent="0.25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 x14ac:dyDescent="0.25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 x14ac:dyDescent="0.25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 x14ac:dyDescent="0.25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 x14ac:dyDescent="0.25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 x14ac:dyDescent="0.25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 x14ac:dyDescent="0.25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 x14ac:dyDescent="0.25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 x14ac:dyDescent="0.25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 x14ac:dyDescent="0.25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 x14ac:dyDescent="0.25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 x14ac:dyDescent="0.25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 x14ac:dyDescent="0.25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 x14ac:dyDescent="0.25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 x14ac:dyDescent="0.25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 x14ac:dyDescent="0.25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 x14ac:dyDescent="0.25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 x14ac:dyDescent="0.25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 x14ac:dyDescent="0.25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 x14ac:dyDescent="0.25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 x14ac:dyDescent="0.25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 x14ac:dyDescent="0.25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 x14ac:dyDescent="0.25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 x14ac:dyDescent="0.25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 x14ac:dyDescent="0.25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 x14ac:dyDescent="0.25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2018-07-30T11:15:25Z</dcterms:created>
  <dcterms:modified xsi:type="dcterms:W3CDTF">2019-07-15T12:27:50Z</dcterms:modified>
</cp:coreProperties>
</file>