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Combo'!$A$4:$N$823</definedName>
    <definedName name="_xlnm._FilterDatabase" localSheetId="2" hidden="1">'MCX Premium'!$A$4:$N$314</definedName>
  </definedNames>
  <calcPr calcId="144525"/>
</workbook>
</file>

<file path=xl/calcChain.xml><?xml version="1.0" encoding="utf-8"?>
<calcChain xmlns="http://schemas.openxmlformats.org/spreadsheetml/2006/main">
  <c r="K8" i="2" l="1"/>
  <c r="J8" i="2"/>
  <c r="M8" i="2" l="1"/>
  <c r="N8" i="2" s="1"/>
  <c r="J9" i="2"/>
  <c r="M9" i="2" s="1"/>
  <c r="N9" i="2" s="1"/>
  <c r="J10" i="2"/>
  <c r="M10" i="2" s="1"/>
  <c r="N10" i="2" s="1"/>
  <c r="J11" i="2"/>
  <c r="K12" i="2"/>
  <c r="J12" i="2"/>
  <c r="M11" i="2" l="1"/>
  <c r="N11" i="2" s="1"/>
  <c r="M12" i="2"/>
  <c r="N12" i="2" s="1"/>
  <c r="J13" i="2"/>
  <c r="M13" i="2" s="1"/>
  <c r="N13" i="2" s="1"/>
  <c r="J14" i="2"/>
  <c r="M14" i="2" s="1"/>
  <c r="N14" i="2" s="1"/>
  <c r="J15" i="2"/>
  <c r="M15" i="2" s="1"/>
  <c r="N15" i="2" s="1"/>
  <c r="J16" i="2" l="1"/>
  <c r="M16" i="2" s="1"/>
  <c r="N16" i="2" s="1"/>
  <c r="J17" i="2"/>
  <c r="M17" i="2" s="1"/>
  <c r="N17" i="2" s="1"/>
  <c r="J18" i="2"/>
  <c r="M18" i="2" l="1"/>
  <c r="N18" i="2" s="1"/>
  <c r="K19" i="2"/>
  <c r="J19" i="2"/>
  <c r="K20" i="2"/>
  <c r="J20" i="2"/>
  <c r="J21" i="2"/>
  <c r="M21" i="2" s="1"/>
  <c r="N21" i="2" s="1"/>
  <c r="M19" i="2" l="1"/>
  <c r="N19" i="2" s="1"/>
  <c r="M20" i="2"/>
  <c r="N20" i="2" s="1"/>
  <c r="J22" i="2"/>
  <c r="M22" i="2" s="1"/>
  <c r="N22" i="2" s="1"/>
  <c r="J23" i="2"/>
  <c r="M23" i="2" s="1"/>
  <c r="N23" i="2" s="1"/>
  <c r="J24" i="2"/>
  <c r="M24" i="2" s="1"/>
  <c r="N24" i="2" s="1"/>
  <c r="J25" i="2"/>
  <c r="M25" i="2" s="1"/>
  <c r="N25" i="2" s="1"/>
  <c r="J26" i="2"/>
  <c r="M26" i="2" s="1"/>
  <c r="N26" i="2" s="1"/>
  <c r="J27" i="2"/>
  <c r="M27" i="2" l="1"/>
  <c r="N27" i="2" s="1"/>
  <c r="K28" i="2"/>
  <c r="J28" i="2"/>
  <c r="M28" i="2" l="1"/>
  <c r="N28" i="2" s="1"/>
  <c r="K29" i="2"/>
  <c r="J29" i="2"/>
  <c r="J30" i="2"/>
  <c r="K31" i="2"/>
  <c r="J31" i="2"/>
  <c r="J32" i="2"/>
  <c r="M32" i="2" s="1"/>
  <c r="N32" i="2" s="1"/>
  <c r="M29" i="2" l="1"/>
  <c r="N29" i="2" s="1"/>
  <c r="M30" i="2"/>
  <c r="N30" i="2" s="1"/>
  <c r="M31" i="2"/>
  <c r="N31" i="2" s="1"/>
  <c r="J33" i="2"/>
  <c r="M33" i="2" s="1"/>
  <c r="N33" i="2" s="1"/>
  <c r="J34" i="2"/>
  <c r="M34" i="2" s="1"/>
  <c r="N34" i="2" s="1"/>
  <c r="K35" i="2" l="1"/>
  <c r="J35" i="2"/>
  <c r="J36" i="2"/>
  <c r="M36" i="2" s="1"/>
  <c r="N36" i="2" s="1"/>
  <c r="J37" i="2"/>
  <c r="M37" i="2" s="1"/>
  <c r="N37" i="2" s="1"/>
  <c r="M35" i="2" l="1"/>
  <c r="N35" i="2" s="1"/>
  <c r="J38" i="2"/>
  <c r="M38" i="2" s="1"/>
  <c r="N38" i="2" s="1"/>
  <c r="J39" i="2"/>
  <c r="M39" i="2" s="1"/>
  <c r="N39" i="2" s="1"/>
  <c r="J40" i="2"/>
  <c r="M40" i="2" l="1"/>
  <c r="N40" i="2" s="1"/>
  <c r="K41" i="2"/>
  <c r="J41" i="2"/>
  <c r="K42" i="2"/>
  <c r="J42" i="2"/>
  <c r="K43" i="2"/>
  <c r="J43" i="2"/>
  <c r="K44" i="2"/>
  <c r="J44" i="2"/>
  <c r="M41" i="2" l="1"/>
  <c r="N41" i="2" s="1"/>
  <c r="M42" i="2"/>
  <c r="N42" i="2" s="1"/>
  <c r="M43" i="2"/>
  <c r="N43" i="2" s="1"/>
  <c r="M44" i="2"/>
  <c r="N44" i="2" s="1"/>
  <c r="J45" i="2"/>
  <c r="M45" i="2" s="1"/>
  <c r="N45" i="2" s="1"/>
  <c r="J46" i="2"/>
  <c r="M46" i="2" s="1"/>
  <c r="N46" i="2" s="1"/>
  <c r="J47" i="2"/>
  <c r="J48" i="2" l="1"/>
  <c r="M47" i="2"/>
  <c r="N47" i="2" s="1"/>
  <c r="N48" i="2" s="1"/>
  <c r="J50" i="2"/>
  <c r="M50" i="2" s="1"/>
  <c r="N50" i="2" s="1"/>
  <c r="J51" i="2"/>
  <c r="M51" i="2" s="1"/>
  <c r="N51" i="2" s="1"/>
  <c r="J52" i="2"/>
  <c r="M52" i="2" s="1"/>
  <c r="N52" i="2" s="1"/>
  <c r="J53" i="2" l="1"/>
  <c r="M53" i="2" s="1"/>
  <c r="N53" i="2" s="1"/>
  <c r="J54" i="2"/>
  <c r="M54" i="2" s="1"/>
  <c r="N54" i="2" s="1"/>
  <c r="J55" i="2"/>
  <c r="M55" i="2" l="1"/>
  <c r="N55" i="2" s="1"/>
  <c r="K56" i="2"/>
  <c r="J56" i="2"/>
  <c r="J57" i="2"/>
  <c r="M57" i="2" s="1"/>
  <c r="N57" i="2" s="1"/>
  <c r="J58" i="2"/>
  <c r="M58" i="2" s="1"/>
  <c r="N58" i="2" s="1"/>
  <c r="M56" i="2" l="1"/>
  <c r="N56" i="2" s="1"/>
  <c r="J59" i="2"/>
  <c r="M59" i="2" s="1"/>
  <c r="N59" i="2" s="1"/>
  <c r="J60" i="2"/>
  <c r="M60" i="2" s="1"/>
  <c r="N60" i="2" s="1"/>
  <c r="J61" i="2"/>
  <c r="M61" i="2" s="1"/>
  <c r="N61" i="2" s="1"/>
  <c r="J62" i="2" l="1"/>
  <c r="J63" i="2"/>
  <c r="M63" i="2" s="1"/>
  <c r="N63" i="2" s="1"/>
  <c r="J64" i="2"/>
  <c r="M64" i="2" s="1"/>
  <c r="N64" i="2" s="1"/>
  <c r="M62" i="2" l="1"/>
  <c r="N62" i="2" s="1"/>
  <c r="J65" i="2"/>
  <c r="M65" i="2" s="1"/>
  <c r="N65" i="2" s="1"/>
  <c r="J66" i="2"/>
  <c r="M66" i="2" s="1"/>
  <c r="N66" i="2" s="1"/>
  <c r="K69" i="2"/>
  <c r="J67" i="2"/>
  <c r="M67" i="2" s="1"/>
  <c r="N67" i="2" s="1"/>
  <c r="J68" i="2"/>
  <c r="M68" i="2" s="1"/>
  <c r="N68" i="2" s="1"/>
  <c r="J69" i="2"/>
  <c r="K70" i="2"/>
  <c r="J70" i="2"/>
  <c r="K71" i="2"/>
  <c r="J71" i="2"/>
  <c r="K72" i="2"/>
  <c r="J72" i="2"/>
  <c r="K73" i="2"/>
  <c r="J73" i="2"/>
  <c r="J74" i="2"/>
  <c r="J75" i="2"/>
  <c r="J76" i="2"/>
  <c r="M76" i="2" s="1"/>
  <c r="N76" i="2" s="1"/>
  <c r="J77" i="2"/>
  <c r="M77" i="2" s="1"/>
  <c r="N77" i="2" s="1"/>
  <c r="J78" i="2"/>
  <c r="M78" i="2" s="1"/>
  <c r="N78" i="2" s="1"/>
  <c r="J79" i="2"/>
  <c r="M79" i="2" s="1"/>
  <c r="N79" i="2" s="1"/>
  <c r="J80" i="2"/>
  <c r="M80" i="2" s="1"/>
  <c r="N80" i="2" s="1"/>
  <c r="J81" i="2"/>
  <c r="M81" i="2" s="1"/>
  <c r="N81" i="2" s="1"/>
  <c r="J82" i="2"/>
  <c r="M82" i="2" s="1"/>
  <c r="N82" i="2" s="1"/>
  <c r="J83" i="2"/>
  <c r="M83" i="2" s="1"/>
  <c r="N83" i="2" s="1"/>
  <c r="J88" i="2"/>
  <c r="M88" i="2" s="1"/>
  <c r="N88" i="2" s="1"/>
  <c r="J84" i="2"/>
  <c r="M84" i="2" s="1"/>
  <c r="N84" i="2" s="1"/>
  <c r="J85" i="2"/>
  <c r="M85" i="2" s="1"/>
  <c r="N85" i="2" s="1"/>
  <c r="J86" i="2"/>
  <c r="M86" i="2" s="1"/>
  <c r="N86" i="2" s="1"/>
  <c r="J87" i="2"/>
  <c r="M87" i="2" s="1"/>
  <c r="N87" i="2" s="1"/>
  <c r="J89" i="2"/>
  <c r="K90" i="2"/>
  <c r="J90" i="2"/>
  <c r="J91" i="2"/>
  <c r="M91" i="2" s="1"/>
  <c r="N91" i="2" s="1"/>
  <c r="J92" i="2"/>
  <c r="M92" i="2" s="1"/>
  <c r="N92" i="2" s="1"/>
  <c r="J93" i="2"/>
  <c r="M93" i="2" s="1"/>
  <c r="N93" i="2" s="1"/>
  <c r="J94" i="2"/>
  <c r="M94" i="2" s="1"/>
  <c r="N94" i="2" s="1"/>
  <c r="J95" i="2"/>
  <c r="M95" i="2" s="1"/>
  <c r="N95" i="2" s="1"/>
  <c r="J9" i="3"/>
  <c r="M9" i="3" s="1"/>
  <c r="N9" i="3" s="1"/>
  <c r="J96" i="2"/>
  <c r="M96" i="2" s="1"/>
  <c r="N96" i="2" s="1"/>
  <c r="J97" i="2"/>
  <c r="M97" i="2" s="1"/>
  <c r="N97" i="2" s="1"/>
  <c r="K101" i="2"/>
  <c r="J101" i="2"/>
  <c r="J102" i="2"/>
  <c r="J98" i="2"/>
  <c r="M98" i="2" s="1"/>
  <c r="N98" i="2" s="1"/>
  <c r="J99" i="2"/>
  <c r="M99" i="2" s="1"/>
  <c r="N99" i="2" s="1"/>
  <c r="J100" i="2"/>
  <c r="K104" i="2"/>
  <c r="K103" i="2"/>
  <c r="J103" i="2"/>
  <c r="J104" i="2"/>
  <c r="J105" i="2"/>
  <c r="K106" i="2"/>
  <c r="J106" i="2"/>
  <c r="J107" i="2" s="1"/>
  <c r="K109" i="2"/>
  <c r="J109" i="2"/>
  <c r="K110" i="2"/>
  <c r="J110" i="2"/>
  <c r="J111" i="2"/>
  <c r="M111" i="2" s="1"/>
  <c r="N111" i="2" s="1"/>
  <c r="J112" i="2"/>
  <c r="M112" i="2" s="1"/>
  <c r="N112" i="2" s="1"/>
  <c r="J113" i="2"/>
  <c r="M113" i="2" s="1"/>
  <c r="J114" i="2"/>
  <c r="J115" i="2"/>
  <c r="M115" i="2" s="1"/>
  <c r="N115" i="2" s="1"/>
  <c r="J116" i="2"/>
  <c r="M116" i="2" s="1"/>
  <c r="N116" i="2" s="1"/>
  <c r="J117" i="2"/>
  <c r="M117" i="2" s="1"/>
  <c r="N117" i="2" s="1"/>
  <c r="J118" i="2"/>
  <c r="M118" i="2" s="1"/>
  <c r="N118" i="2" s="1"/>
  <c r="J119" i="2"/>
  <c r="M119" i="2" s="1"/>
  <c r="N119" i="2" s="1"/>
  <c r="J120" i="2"/>
  <c r="M120" i="2" s="1"/>
  <c r="N120" i="2" s="1"/>
  <c r="J121" i="2"/>
  <c r="M121" i="2" s="1"/>
  <c r="N121" i="2" s="1"/>
  <c r="J122" i="2"/>
  <c r="M122" i="2" s="1"/>
  <c r="N122" i="2" s="1"/>
  <c r="J123" i="2"/>
  <c r="M123" i="2" s="1"/>
  <c r="N123" i="2" s="1"/>
  <c r="J124" i="2"/>
  <c r="M124" i="2" s="1"/>
  <c r="N124" i="2" s="1"/>
  <c r="M69" i="2" l="1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89" i="2"/>
  <c r="N89" i="2" s="1"/>
  <c r="M90" i="2"/>
  <c r="N90" i="2" s="1"/>
  <c r="M101" i="2"/>
  <c r="N101" i="2" s="1"/>
  <c r="M102" i="2"/>
  <c r="N102" i="2" s="1"/>
  <c r="M100" i="2"/>
  <c r="N100" i="2" s="1"/>
  <c r="M104" i="2"/>
  <c r="N104" i="2" s="1"/>
  <c r="M103" i="2"/>
  <c r="N103" i="2" s="1"/>
  <c r="M105" i="2"/>
  <c r="N105" i="2" s="1"/>
  <c r="M106" i="2"/>
  <c r="N106" i="2" s="1"/>
  <c r="N107" i="2" s="1"/>
  <c r="M109" i="2"/>
  <c r="N109" i="2" s="1"/>
  <c r="M110" i="2"/>
  <c r="N110" i="2" s="1"/>
  <c r="N113" i="2"/>
  <c r="M114" i="2"/>
  <c r="N114" i="2" s="1"/>
  <c r="J125" i="2"/>
  <c r="M125" i="2" s="1"/>
  <c r="N125" i="2" s="1"/>
  <c r="J126" i="2"/>
  <c r="M126" i="2" s="1"/>
  <c r="N126" i="2" s="1"/>
  <c r="J127" i="2"/>
  <c r="M127" i="2" s="1"/>
  <c r="N127" i="2" s="1"/>
  <c r="J128" i="2"/>
  <c r="K129" i="2"/>
  <c r="J129" i="2"/>
  <c r="M128" i="2" l="1"/>
  <c r="N128" i="2" s="1"/>
  <c r="M129" i="2"/>
  <c r="N129" i="2" s="1"/>
  <c r="J130" i="2" l="1"/>
  <c r="J131" i="2"/>
  <c r="M131" i="2" s="1"/>
  <c r="N131" i="2" s="1"/>
  <c r="J132" i="2"/>
  <c r="M132" i="2" s="1"/>
  <c r="N132" i="2" s="1"/>
  <c r="J133" i="2"/>
  <c r="M133" i="2" s="1"/>
  <c r="N133" i="2" s="1"/>
  <c r="J134" i="2"/>
  <c r="M134" i="2" s="1"/>
  <c r="N134" i="2" s="1"/>
  <c r="J135" i="2"/>
  <c r="M135" i="2" s="1"/>
  <c r="N135" i="2" s="1"/>
  <c r="J136" i="2"/>
  <c r="M136" i="2" s="1"/>
  <c r="N136" i="2" s="1"/>
  <c r="J137" i="2"/>
  <c r="M137" i="2" s="1"/>
  <c r="N137" i="2" s="1"/>
  <c r="J138" i="2"/>
  <c r="M138" i="2" s="1"/>
  <c r="N138" i="2" s="1"/>
  <c r="J139" i="2"/>
  <c r="M139" i="2" s="1"/>
  <c r="N139" i="2" s="1"/>
  <c r="J140" i="2"/>
  <c r="M140" i="2" s="1"/>
  <c r="N140" i="2" s="1"/>
  <c r="J141" i="2"/>
  <c r="M141" i="2" s="1"/>
  <c r="N141" i="2" s="1"/>
  <c r="J142" i="2"/>
  <c r="M142" i="2" s="1"/>
  <c r="N142" i="2" s="1"/>
  <c r="J143" i="2"/>
  <c r="M143" i="2" s="1"/>
  <c r="N143" i="2" s="1"/>
  <c r="J144" i="2"/>
  <c r="M144" i="2" s="1"/>
  <c r="N144" i="2" s="1"/>
  <c r="J145" i="2"/>
  <c r="M145" i="2" s="1"/>
  <c r="N145" i="2" s="1"/>
  <c r="J10" i="3"/>
  <c r="M10" i="3" s="1"/>
  <c r="N10" i="3" s="1"/>
  <c r="J11" i="3"/>
  <c r="M11" i="3" s="1"/>
  <c r="N11" i="3" s="1"/>
  <c r="J146" i="2"/>
  <c r="M146" i="2" s="1"/>
  <c r="N146" i="2" s="1"/>
  <c r="K147" i="2"/>
  <c r="J147" i="2"/>
  <c r="J148" i="2"/>
  <c r="M148" i="2" s="1"/>
  <c r="N148" i="2" s="1"/>
  <c r="J149" i="2"/>
  <c r="M149" i="2" s="1"/>
  <c r="N149" i="2" s="1"/>
  <c r="J150" i="2"/>
  <c r="M150" i="2" s="1"/>
  <c r="N150" i="2" s="1"/>
  <c r="K151" i="2"/>
  <c r="J151" i="2"/>
  <c r="J152" i="2"/>
  <c r="K153" i="2"/>
  <c r="J153" i="2"/>
  <c r="K154" i="2"/>
  <c r="J154" i="2"/>
  <c r="J155" i="2"/>
  <c r="M155" i="2" s="1"/>
  <c r="N155" i="2" s="1"/>
  <c r="J156" i="2"/>
  <c r="M156" i="2" s="1"/>
  <c r="N156" i="2" s="1"/>
  <c r="J157" i="2"/>
  <c r="M157" i="2" s="1"/>
  <c r="N157" i="2" s="1"/>
  <c r="J158" i="2"/>
  <c r="M158" i="2" s="1"/>
  <c r="N158" i="2" s="1"/>
  <c r="J12" i="3"/>
  <c r="M12" i="3" s="1"/>
  <c r="N12" i="3" s="1"/>
  <c r="J159" i="2"/>
  <c r="M159" i="2" s="1"/>
  <c r="N159" i="2" s="1"/>
  <c r="J160" i="2"/>
  <c r="M160" i="2" s="1"/>
  <c r="N160" i="2" s="1"/>
  <c r="J161" i="2"/>
  <c r="M161" i="2" s="1"/>
  <c r="N161" i="2" s="1"/>
  <c r="J162" i="2"/>
  <c r="M162" i="2" s="1"/>
  <c r="N162" i="2" s="1"/>
  <c r="J13" i="3"/>
  <c r="J163" i="2"/>
  <c r="M163" i="2" s="1"/>
  <c r="N163" i="2" s="1"/>
  <c r="J164" i="2"/>
  <c r="M164" i="2" s="1"/>
  <c r="N164" i="2" s="1"/>
  <c r="J165" i="2"/>
  <c r="M165" i="2" s="1"/>
  <c r="N165" i="2" s="1"/>
  <c r="J166" i="2"/>
  <c r="M166" i="2" s="1"/>
  <c r="N166" i="2" s="1"/>
  <c r="J167" i="2"/>
  <c r="M167" i="2" s="1"/>
  <c r="N167" i="2" s="1"/>
  <c r="J168" i="2"/>
  <c r="M168" i="2" s="1"/>
  <c r="N168" i="2" s="1"/>
  <c r="J169" i="2"/>
  <c r="M169" i="2" s="1"/>
  <c r="N169" i="2" s="1"/>
  <c r="J170" i="2"/>
  <c r="M170" i="2" s="1"/>
  <c r="N170" i="2" s="1"/>
  <c r="J171" i="2"/>
  <c r="M171" i="2" s="1"/>
  <c r="N171" i="2" s="1"/>
  <c r="K172" i="2"/>
  <c r="J172" i="2"/>
  <c r="K175" i="2"/>
  <c r="J173" i="2"/>
  <c r="M173" i="2" s="1"/>
  <c r="N173" i="2" s="1"/>
  <c r="J174" i="2"/>
  <c r="M174" i="2" s="1"/>
  <c r="N174" i="2" s="1"/>
  <c r="J175" i="2"/>
  <c r="J176" i="2"/>
  <c r="M176" i="2" s="1"/>
  <c r="N176" i="2" s="1"/>
  <c r="D6" i="6"/>
  <c r="J177" i="2"/>
  <c r="M177" i="2" s="1"/>
  <c r="N177" i="2" s="1"/>
  <c r="J178" i="2"/>
  <c r="M178" i="2" s="1"/>
  <c r="N178" i="2" s="1"/>
  <c r="J179" i="2"/>
  <c r="K180" i="2"/>
  <c r="J180" i="2"/>
  <c r="K14" i="3"/>
  <c r="J14" i="3"/>
  <c r="K15" i="3"/>
  <c r="J15" i="3"/>
  <c r="K184" i="2"/>
  <c r="J184" i="2"/>
  <c r="J185" i="2"/>
  <c r="M185" i="2" s="1"/>
  <c r="N185" i="2" s="1"/>
  <c r="J186" i="2"/>
  <c r="M186" i="2" s="1"/>
  <c r="N186" i="2" s="1"/>
  <c r="J187" i="2"/>
  <c r="M187" i="2" s="1"/>
  <c r="N187" i="2" s="1"/>
  <c r="J188" i="2"/>
  <c r="M188" i="2" s="1"/>
  <c r="N188" i="2" s="1"/>
  <c r="J189" i="2"/>
  <c r="C253" i="2"/>
  <c r="E253" i="2" s="1"/>
  <c r="F253" i="2" s="1"/>
  <c r="J182" i="2" l="1"/>
  <c r="M130" i="2"/>
  <c r="N130" i="2" s="1"/>
  <c r="M147" i="2"/>
  <c r="N147" i="2" s="1"/>
  <c r="M14" i="3"/>
  <c r="N14" i="3" s="1"/>
  <c r="M151" i="2"/>
  <c r="N151" i="2" s="1"/>
  <c r="M152" i="2"/>
  <c r="N152" i="2" s="1"/>
  <c r="M153" i="2"/>
  <c r="N153" i="2" s="1"/>
  <c r="M154" i="2"/>
  <c r="N154" i="2" s="1"/>
  <c r="M13" i="3"/>
  <c r="N13" i="3" s="1"/>
  <c r="M172" i="2"/>
  <c r="N172" i="2" s="1"/>
  <c r="M175" i="2"/>
  <c r="N175" i="2" s="1"/>
  <c r="M179" i="2"/>
  <c r="N179" i="2" s="1"/>
  <c r="M180" i="2"/>
  <c r="N180" i="2" s="1"/>
  <c r="M15" i="3"/>
  <c r="N15" i="3" s="1"/>
  <c r="M184" i="2"/>
  <c r="N184" i="2" s="1"/>
  <c r="M189" i="2"/>
  <c r="N189" i="2" s="1"/>
  <c r="K190" i="2"/>
  <c r="J190" i="2"/>
  <c r="J191" i="2"/>
  <c r="M191" i="2" s="1"/>
  <c r="N191" i="2" s="1"/>
  <c r="J192" i="2"/>
  <c r="M192" i="2" s="1"/>
  <c r="N192" i="2" s="1"/>
  <c r="J193" i="2"/>
  <c r="M193" i="2" s="1"/>
  <c r="N193" i="2" s="1"/>
  <c r="J194" i="2"/>
  <c r="M194" i="2" s="1"/>
  <c r="N194" i="2" s="1"/>
  <c r="J195" i="2"/>
  <c r="M195" i="2" s="1"/>
  <c r="N195" i="2" s="1"/>
  <c r="J196" i="2"/>
  <c r="M196" i="2" s="1"/>
  <c r="N196" i="2" s="1"/>
  <c r="J197" i="2"/>
  <c r="M197" i="2" s="1"/>
  <c r="N197" i="2" s="1"/>
  <c r="J198" i="2"/>
  <c r="M198" i="2" s="1"/>
  <c r="N198" i="2" s="1"/>
  <c r="J199" i="2"/>
  <c r="M199" i="2" s="1"/>
  <c r="N199" i="2" s="1"/>
  <c r="J200" i="2"/>
  <c r="M200" i="2" s="1"/>
  <c r="N200" i="2" s="1"/>
  <c r="J201" i="2"/>
  <c r="M201" i="2" s="1"/>
  <c r="N201" i="2" s="1"/>
  <c r="J202" i="2"/>
  <c r="M202" i="2" s="1"/>
  <c r="N202" i="2" s="1"/>
  <c r="J203" i="2"/>
  <c r="M203" i="2" s="1"/>
  <c r="N203" i="2" s="1"/>
  <c r="J204" i="2"/>
  <c r="M204" i="2" s="1"/>
  <c r="N204" i="2" s="1"/>
  <c r="J205" i="2"/>
  <c r="M205" i="2" s="1"/>
  <c r="N205" i="2" s="1"/>
  <c r="J206" i="2"/>
  <c r="M206" i="2" s="1"/>
  <c r="N206" i="2" s="1"/>
  <c r="J207" i="2"/>
  <c r="M207" i="2" s="1"/>
  <c r="N207" i="2" s="1"/>
  <c r="J208" i="2"/>
  <c r="M208" i="2" s="1"/>
  <c r="N208" i="2" s="1"/>
  <c r="J209" i="2"/>
  <c r="M209" i="2" s="1"/>
  <c r="N209" i="2" s="1"/>
  <c r="J210" i="2"/>
  <c r="M210" i="2" s="1"/>
  <c r="N210" i="2" s="1"/>
  <c r="J211" i="2"/>
  <c r="M211" i="2" s="1"/>
  <c r="N211" i="2" s="1"/>
  <c r="J212" i="2"/>
  <c r="M212" i="2" s="1"/>
  <c r="N212" i="2" s="1"/>
  <c r="J213" i="2"/>
  <c r="M213" i="2" s="1"/>
  <c r="N213" i="2" s="1"/>
  <c r="J214" i="2"/>
  <c r="M214" i="2" s="1"/>
  <c r="N214" i="2" s="1"/>
  <c r="J215" i="2"/>
  <c r="M215" i="2" s="1"/>
  <c r="N215" i="2" s="1"/>
  <c r="J216" i="2"/>
  <c r="M216" i="2" s="1"/>
  <c r="N216" i="2" s="1"/>
  <c r="D5" i="6"/>
  <c r="D4" i="6"/>
  <c r="D3" i="6"/>
  <c r="J217" i="2"/>
  <c r="K218" i="2"/>
  <c r="J218" i="2"/>
  <c r="K219" i="2"/>
  <c r="J219" i="2"/>
  <c r="J16" i="3"/>
  <c r="M16" i="3" s="1"/>
  <c r="N16" i="3" s="1"/>
  <c r="J220" i="2"/>
  <c r="M220" i="2" s="1"/>
  <c r="N220" i="2" s="1"/>
  <c r="J221" i="2"/>
  <c r="M221" i="2" s="1"/>
  <c r="N221" i="2" s="1"/>
  <c r="J222" i="2"/>
  <c r="M222" i="2" s="1"/>
  <c r="N222" i="2" s="1"/>
  <c r="J223" i="2"/>
  <c r="M223" i="2" s="1"/>
  <c r="N223" i="2" s="1"/>
  <c r="J224" i="2"/>
  <c r="M224" i="2" s="1"/>
  <c r="N224" i="2" s="1"/>
  <c r="J7" i="5"/>
  <c r="M7" i="5" s="1"/>
  <c r="N7" i="5" s="1"/>
  <c r="J225" i="2"/>
  <c r="M225" i="2" s="1"/>
  <c r="N225" i="2" s="1"/>
  <c r="J226" i="2"/>
  <c r="M226" i="2" s="1"/>
  <c r="N226" i="2" s="1"/>
  <c r="J227" i="2"/>
  <c r="M227" i="2" s="1"/>
  <c r="N227" i="2" s="1"/>
  <c r="J228" i="2"/>
  <c r="M228" i="2" s="1"/>
  <c r="N228" i="2" s="1"/>
  <c r="J17" i="3"/>
  <c r="M17" i="3" s="1"/>
  <c r="N17" i="3" s="1"/>
  <c r="J19" i="3"/>
  <c r="M19" i="3" s="1"/>
  <c r="N19" i="3" s="1"/>
  <c r="J18" i="3"/>
  <c r="J229" i="2"/>
  <c r="M229" i="2" s="1"/>
  <c r="N229" i="2" s="1"/>
  <c r="J230" i="2"/>
  <c r="K231" i="2"/>
  <c r="J231" i="2"/>
  <c r="K20" i="3"/>
  <c r="J20" i="3"/>
  <c r="J21" i="3"/>
  <c r="M21" i="3" s="1"/>
  <c r="N21" i="3" s="1"/>
  <c r="J22" i="3"/>
  <c r="M22" i="3" s="1"/>
  <c r="N22" i="3" s="1"/>
  <c r="K232" i="2"/>
  <c r="J232" i="2"/>
  <c r="K233" i="2"/>
  <c r="J233" i="2"/>
  <c r="K234" i="2"/>
  <c r="J234" i="2"/>
  <c r="J235" i="2"/>
  <c r="M235" i="2" s="1"/>
  <c r="N235" i="2" s="1"/>
  <c r="K23" i="3"/>
  <c r="J23" i="3"/>
  <c r="J236" i="2"/>
  <c r="M236" i="2" s="1"/>
  <c r="N236" i="2" s="1"/>
  <c r="J237" i="2"/>
  <c r="K238" i="2"/>
  <c r="J238" i="2"/>
  <c r="J24" i="3"/>
  <c r="M24" i="3" s="1"/>
  <c r="N24" i="3" s="1"/>
  <c r="J25" i="3"/>
  <c r="M25" i="3" s="1"/>
  <c r="N25" i="3" s="1"/>
  <c r="K239" i="2"/>
  <c r="J239" i="2"/>
  <c r="K240" i="2"/>
  <c r="J240" i="2"/>
  <c r="J241" i="2"/>
  <c r="M241" i="2" s="1"/>
  <c r="N241" i="2" s="1"/>
  <c r="J242" i="2"/>
  <c r="K243" i="2"/>
  <c r="J243" i="2"/>
  <c r="J244" i="2"/>
  <c r="M244" i="2" s="1"/>
  <c r="N244" i="2" s="1"/>
  <c r="J245" i="2"/>
  <c r="M245" i="2" s="1"/>
  <c r="N245" i="2" s="1"/>
  <c r="J246" i="2"/>
  <c r="M246" i="2" s="1"/>
  <c r="N246" i="2" s="1"/>
  <c r="J247" i="2"/>
  <c r="M247" i="2" s="1"/>
  <c r="N247" i="2" s="1"/>
  <c r="J248" i="2"/>
  <c r="K249" i="2"/>
  <c r="J249" i="2"/>
  <c r="J257" i="2"/>
  <c r="K259" i="2"/>
  <c r="J259" i="2"/>
  <c r="K258" i="2"/>
  <c r="J258" i="2"/>
  <c r="J27" i="3"/>
  <c r="M27" i="3" s="1"/>
  <c r="N27" i="3" s="1"/>
  <c r="J260" i="2"/>
  <c r="M260" i="2" s="1"/>
  <c r="N260" i="2" s="1"/>
  <c r="J261" i="2"/>
  <c r="M261" i="2" s="1"/>
  <c r="N261" i="2" s="1"/>
  <c r="J262" i="2"/>
  <c r="M262" i="2" s="1"/>
  <c r="N262" i="2" s="1"/>
  <c r="J263" i="2"/>
  <c r="M263" i="2" s="1"/>
  <c r="N263" i="2" s="1"/>
  <c r="J264" i="2"/>
  <c r="J28" i="3"/>
  <c r="M28" i="3" s="1"/>
  <c r="N28" i="3" s="1"/>
  <c r="K265" i="2"/>
  <c r="J265" i="2"/>
  <c r="K266" i="2"/>
  <c r="J266" i="2"/>
  <c r="J267" i="2"/>
  <c r="M267" i="2" s="1"/>
  <c r="N267" i="2" s="1"/>
  <c r="J268" i="2"/>
  <c r="M268" i="2" s="1"/>
  <c r="N268" i="2" s="1"/>
  <c r="J269" i="2"/>
  <c r="M269" i="2" s="1"/>
  <c r="N269" i="2" s="1"/>
  <c r="J270" i="2"/>
  <c r="K271" i="2"/>
  <c r="J271" i="2"/>
  <c r="K272" i="2"/>
  <c r="J272" i="2"/>
  <c r="J29" i="3"/>
  <c r="M29" i="3" s="1"/>
  <c r="N29" i="3" s="1"/>
  <c r="J273" i="2"/>
  <c r="M273" i="2" s="1"/>
  <c r="N273" i="2" s="1"/>
  <c r="J274" i="2"/>
  <c r="M274" i="2" s="1"/>
  <c r="N274" i="2" s="1"/>
  <c r="J275" i="2"/>
  <c r="M275" i="2" s="1"/>
  <c r="N275" i="2" s="1"/>
  <c r="J30" i="3"/>
  <c r="M30" i="3" s="1"/>
  <c r="N30" i="3" s="1"/>
  <c r="J276" i="2"/>
  <c r="M276" i="2" s="1"/>
  <c r="N276" i="2" s="1"/>
  <c r="J277" i="2"/>
  <c r="M277" i="2" s="1"/>
  <c r="N277" i="2" s="1"/>
  <c r="J278" i="2"/>
  <c r="M278" i="2" s="1"/>
  <c r="N278" i="2" s="1"/>
  <c r="J279" i="2"/>
  <c r="M279" i="2" s="1"/>
  <c r="N279" i="2" s="1"/>
  <c r="J280" i="2"/>
  <c r="M280" i="2" s="1"/>
  <c r="N280" i="2" s="1"/>
  <c r="J281" i="2"/>
  <c r="M281" i="2" s="1"/>
  <c r="N281" i="2" s="1"/>
  <c r="J31" i="3"/>
  <c r="M31" i="3" s="1"/>
  <c r="N31" i="3" s="1"/>
  <c r="J32" i="3"/>
  <c r="J282" i="2"/>
  <c r="M282" i="2" s="1"/>
  <c r="N282" i="2" s="1"/>
  <c r="J283" i="2"/>
  <c r="M283" i="2" s="1"/>
  <c r="N283" i="2" s="1"/>
  <c r="K284" i="2"/>
  <c r="J284" i="2"/>
  <c r="J285" i="2"/>
  <c r="M285" i="2" s="1"/>
  <c r="N285" i="2" s="1"/>
  <c r="J33" i="3"/>
  <c r="M33" i="3" s="1"/>
  <c r="N33" i="3" s="1"/>
  <c r="J286" i="2"/>
  <c r="M286" i="2" s="1"/>
  <c r="N286" i="2" s="1"/>
  <c r="J287" i="2"/>
  <c r="K288" i="2"/>
  <c r="J288" i="2"/>
  <c r="J36" i="3"/>
  <c r="M36" i="3" s="1"/>
  <c r="N36" i="3" s="1"/>
  <c r="J293" i="2"/>
  <c r="M293" i="2" s="1"/>
  <c r="N293" i="2" s="1"/>
  <c r="J294" i="2"/>
  <c r="M294" i="2" s="1"/>
  <c r="N294" i="2" s="1"/>
  <c r="J295" i="2"/>
  <c r="M295" i="2" s="1"/>
  <c r="N295" i="2" s="1"/>
  <c r="J289" i="2"/>
  <c r="M289" i="2" s="1"/>
  <c r="N289" i="2" s="1"/>
  <c r="J290" i="2"/>
  <c r="M290" i="2" s="1"/>
  <c r="N290" i="2" s="1"/>
  <c r="L292" i="2"/>
  <c r="J291" i="2"/>
  <c r="K292" i="2"/>
  <c r="J292" i="2"/>
  <c r="J34" i="3"/>
  <c r="K35" i="3"/>
  <c r="J35" i="3"/>
  <c r="J296" i="2"/>
  <c r="M296" i="2" s="1"/>
  <c r="N296" i="2" s="1"/>
  <c r="K297" i="2"/>
  <c r="J297" i="2"/>
  <c r="K298" i="2"/>
  <c r="J298" i="2"/>
  <c r="J299" i="2"/>
  <c r="M299" i="2" s="1"/>
  <c r="N299" i="2" s="1"/>
  <c r="J300" i="2"/>
  <c r="M300" i="2" s="1"/>
  <c r="N300" i="2" s="1"/>
  <c r="J37" i="3"/>
  <c r="M37" i="3" s="1"/>
  <c r="N37" i="3" s="1"/>
  <c r="J38" i="3"/>
  <c r="M38" i="3" s="1"/>
  <c r="N38" i="3" s="1"/>
  <c r="J39" i="3"/>
  <c r="M39" i="3" s="1"/>
  <c r="N39" i="3" s="1"/>
  <c r="J40" i="3"/>
  <c r="M40" i="3" s="1"/>
  <c r="N40" i="3" s="1"/>
  <c r="J301" i="2"/>
  <c r="M301" i="2" s="1"/>
  <c r="N301" i="2" s="1"/>
  <c r="J302" i="2"/>
  <c r="K303" i="2"/>
  <c r="J303" i="2"/>
  <c r="J304" i="2"/>
  <c r="M304" i="2" s="1"/>
  <c r="N304" i="2" s="1"/>
  <c r="J41" i="3"/>
  <c r="M41" i="3" s="1"/>
  <c r="N41" i="3" s="1"/>
  <c r="J42" i="3"/>
  <c r="M42" i="3" s="1"/>
  <c r="N42" i="3" s="1"/>
  <c r="J305" i="2"/>
  <c r="K306" i="2"/>
  <c r="J306" i="2"/>
  <c r="J307" i="2"/>
  <c r="M307" i="2" s="1"/>
  <c r="N307" i="2" s="1"/>
  <c r="J43" i="3"/>
  <c r="M43" i="3" s="1"/>
  <c r="N43" i="3" s="1"/>
  <c r="J308" i="2"/>
  <c r="M308" i="2" s="1"/>
  <c r="N308" i="2" s="1"/>
  <c r="J309" i="2"/>
  <c r="M309" i="2" s="1"/>
  <c r="N309" i="2" s="1"/>
  <c r="J310" i="2"/>
  <c r="M310" i="2" s="1"/>
  <c r="N310" i="2" s="1"/>
  <c r="K312" i="2"/>
  <c r="J312" i="2"/>
  <c r="J44" i="3"/>
  <c r="M44" i="3" s="1"/>
  <c r="N44" i="3" s="1"/>
  <c r="J313" i="2"/>
  <c r="M313" i="2" s="1"/>
  <c r="N313" i="2" s="1"/>
  <c r="J314" i="2"/>
  <c r="M314" i="2" s="1"/>
  <c r="N314" i="2" s="1"/>
  <c r="J315" i="2"/>
  <c r="M315" i="2" s="1"/>
  <c r="N315" i="2" s="1"/>
  <c r="J316" i="2"/>
  <c r="M316" i="2" s="1"/>
  <c r="N316" i="2" s="1"/>
  <c r="J317" i="2"/>
  <c r="M317" i="2" s="1"/>
  <c r="N317" i="2" s="1"/>
  <c r="J318" i="2"/>
  <c r="M318" i="2" s="1"/>
  <c r="N318" i="2" s="1"/>
  <c r="K47" i="3"/>
  <c r="J47" i="3"/>
  <c r="K46" i="3"/>
  <c r="J46" i="3"/>
  <c r="J45" i="3"/>
  <c r="M45" i="3" s="1"/>
  <c r="N45" i="3" s="1"/>
  <c r="J321" i="2"/>
  <c r="K319" i="2"/>
  <c r="J319" i="2"/>
  <c r="K320" i="2"/>
  <c r="J320" i="2"/>
  <c r="J51" i="3"/>
  <c r="M51" i="3" s="1"/>
  <c r="N51" i="3" s="1"/>
  <c r="J50" i="3"/>
  <c r="M50" i="3" s="1"/>
  <c r="N50" i="3" s="1"/>
  <c r="K49" i="3"/>
  <c r="J49" i="3"/>
  <c r="K48" i="3"/>
  <c r="J48" i="3"/>
  <c r="K322" i="2"/>
  <c r="K323" i="2"/>
  <c r="J322" i="2"/>
  <c r="M322" i="2" s="1"/>
  <c r="N322" i="2" s="1"/>
  <c r="J323" i="2"/>
  <c r="J324" i="2"/>
  <c r="M324" i="2" s="1"/>
  <c r="N324" i="2" s="1"/>
  <c r="J325" i="2"/>
  <c r="M325" i="2" s="1"/>
  <c r="N325" i="2" s="1"/>
  <c r="J55" i="3"/>
  <c r="M55" i="3" s="1"/>
  <c r="N55" i="3" s="1"/>
  <c r="J333" i="2"/>
  <c r="M333" i="2" s="1"/>
  <c r="N333" i="2" s="1"/>
  <c r="J54" i="3"/>
  <c r="M54" i="3" s="1"/>
  <c r="N54" i="3" s="1"/>
  <c r="J53" i="3"/>
  <c r="M53" i="3" s="1"/>
  <c r="N53" i="3" s="1"/>
  <c r="J330" i="2"/>
  <c r="M330" i="2" s="1"/>
  <c r="N330" i="2" s="1"/>
  <c r="J331" i="2"/>
  <c r="M331" i="2" s="1"/>
  <c r="N331" i="2" s="1"/>
  <c r="J332" i="2"/>
  <c r="M332" i="2" s="1"/>
  <c r="N332" i="2" s="1"/>
  <c r="J334" i="2"/>
  <c r="M334" i="2" s="1"/>
  <c r="N334" i="2" s="1"/>
  <c r="J335" i="2"/>
  <c r="K336" i="2"/>
  <c r="J336" i="2"/>
  <c r="L337" i="2"/>
  <c r="J337" i="2"/>
  <c r="L338" i="2"/>
  <c r="J338" i="2"/>
  <c r="L339" i="2"/>
  <c r="J339" i="2"/>
  <c r="L340" i="2"/>
  <c r="J340" i="2"/>
  <c r="L341" i="2"/>
  <c r="J341" i="2"/>
  <c r="L342" i="2"/>
  <c r="J342" i="2"/>
  <c r="L343" i="2"/>
  <c r="J343" i="2"/>
  <c r="L344" i="2"/>
  <c r="J344" i="2"/>
  <c r="L345" i="2"/>
  <c r="J345" i="2"/>
  <c r="L346" i="2"/>
  <c r="J346" i="2"/>
  <c r="L347" i="2"/>
  <c r="J347" i="2"/>
  <c r="L348" i="2"/>
  <c r="J348" i="2"/>
  <c r="L349" i="2"/>
  <c r="J349" i="2"/>
  <c r="L350" i="2"/>
  <c r="J350" i="2"/>
  <c r="L351" i="2"/>
  <c r="J351" i="2"/>
  <c r="L352" i="2"/>
  <c r="J352" i="2"/>
  <c r="L353" i="2"/>
  <c r="J353" i="2"/>
  <c r="L354" i="2"/>
  <c r="J354" i="2"/>
  <c r="L355" i="2"/>
  <c r="J355" i="2"/>
  <c r="L356" i="2"/>
  <c r="J356" i="2"/>
  <c r="J357" i="2"/>
  <c r="L357" i="2"/>
  <c r="L358" i="2"/>
  <c r="J358" i="2"/>
  <c r="L359" i="2"/>
  <c r="J359" i="2"/>
  <c r="J12" i="4"/>
  <c r="M12" i="4" s="1"/>
  <c r="N12" i="4" s="1"/>
  <c r="J16" i="4"/>
  <c r="K15" i="4"/>
  <c r="J15" i="4"/>
  <c r="J14" i="4"/>
  <c r="M14" i="4" s="1"/>
  <c r="N14" i="4" s="1"/>
  <c r="J13" i="4"/>
  <c r="K9" i="4"/>
  <c r="J9" i="4"/>
  <c r="J8" i="4"/>
  <c r="M8" i="4" s="1"/>
  <c r="N8" i="4" s="1"/>
  <c r="K7" i="4"/>
  <c r="J7" i="4"/>
  <c r="K6" i="4"/>
  <c r="J6" i="4"/>
  <c r="K5" i="4"/>
  <c r="J5" i="4"/>
  <c r="J84" i="3"/>
  <c r="J83" i="3"/>
  <c r="M83" i="3" s="1"/>
  <c r="N83" i="3" s="1"/>
  <c r="J82" i="3"/>
  <c r="J81" i="3"/>
  <c r="J80" i="3"/>
  <c r="J79" i="3"/>
  <c r="K85" i="3"/>
  <c r="J85" i="3"/>
  <c r="K78" i="3"/>
  <c r="J78" i="3"/>
  <c r="J77" i="3"/>
  <c r="J76" i="3"/>
  <c r="M76" i="3" s="1"/>
  <c r="N76" i="3" s="1"/>
  <c r="J75" i="3"/>
  <c r="M75" i="3" s="1"/>
  <c r="N75" i="3" s="1"/>
  <c r="J74" i="3"/>
  <c r="M74" i="3" s="1"/>
  <c r="N74" i="3" s="1"/>
  <c r="J73" i="3"/>
  <c r="M73" i="3" s="1"/>
  <c r="N73" i="3" s="1"/>
  <c r="J72" i="3"/>
  <c r="J67" i="3"/>
  <c r="K66" i="3"/>
  <c r="J66" i="3"/>
  <c r="J65" i="3"/>
  <c r="M65" i="3" s="1"/>
  <c r="N65" i="3" s="1"/>
  <c r="J64" i="3"/>
  <c r="M64" i="3" s="1"/>
  <c r="N64" i="3" s="1"/>
  <c r="J63" i="3"/>
  <c r="M63" i="3" s="1"/>
  <c r="N63" i="3" s="1"/>
  <c r="K62" i="3"/>
  <c r="J62" i="3"/>
  <c r="J61" i="3"/>
  <c r="M61" i="3" s="1"/>
  <c r="N61" i="3" s="1"/>
  <c r="J60" i="3"/>
  <c r="J59" i="3"/>
  <c r="M59" i="3" s="1"/>
  <c r="N59" i="3" s="1"/>
  <c r="J58" i="3"/>
  <c r="M58" i="3" s="1"/>
  <c r="N58" i="3" s="1"/>
  <c r="J57" i="3"/>
  <c r="M57" i="3" s="1"/>
  <c r="N57" i="3" s="1"/>
  <c r="J56" i="3"/>
  <c r="M56" i="3" s="1"/>
  <c r="N56" i="3" s="1"/>
  <c r="J410" i="2"/>
  <c r="J409" i="2"/>
  <c r="J408" i="2"/>
  <c r="M408" i="2" s="1"/>
  <c r="N408" i="2" s="1"/>
  <c r="K407" i="2"/>
  <c r="J407" i="2"/>
  <c r="L406" i="2"/>
  <c r="K406" i="2"/>
  <c r="J406" i="2"/>
  <c r="J405" i="2"/>
  <c r="J387" i="2"/>
  <c r="J388" i="2"/>
  <c r="J389" i="2"/>
  <c r="J390" i="2"/>
  <c r="K390" i="2"/>
  <c r="L390" i="2"/>
  <c r="J391" i="2"/>
  <c r="J392" i="2"/>
  <c r="J393" i="2"/>
  <c r="J394" i="2"/>
  <c r="K394" i="2"/>
  <c r="J395" i="2"/>
  <c r="J396" i="2"/>
  <c r="K396" i="2"/>
  <c r="J397" i="2"/>
  <c r="J398" i="2"/>
  <c r="J399" i="2"/>
  <c r="K399" i="2"/>
  <c r="J400" i="2"/>
  <c r="J401" i="2"/>
  <c r="J402" i="2"/>
  <c r="K402" i="2"/>
  <c r="J403" i="2"/>
  <c r="M403" i="2" s="1"/>
  <c r="N403" i="2" s="1"/>
  <c r="J404" i="2"/>
  <c r="K366" i="2"/>
  <c r="J366" i="2"/>
  <c r="K367" i="2"/>
  <c r="L367" i="2"/>
  <c r="K376" i="2"/>
  <c r="J376" i="2"/>
  <c r="K375" i="2"/>
  <c r="J375" i="2"/>
  <c r="J374" i="2"/>
  <c r="K373" i="2"/>
  <c r="J373" i="2"/>
  <c r="K372" i="2"/>
  <c r="J372" i="2"/>
  <c r="J371" i="2"/>
  <c r="J370" i="2"/>
  <c r="J369" i="2"/>
  <c r="J368" i="2"/>
  <c r="J367" i="2"/>
  <c r="J365" i="2"/>
  <c r="J364" i="2"/>
  <c r="M364" i="2" s="1"/>
  <c r="N364" i="2" s="1"/>
  <c r="J363" i="2"/>
  <c r="K362" i="2"/>
  <c r="J362" i="2"/>
  <c r="K361" i="2"/>
  <c r="J361" i="2"/>
  <c r="L360" i="2"/>
  <c r="K360" i="2"/>
  <c r="J360" i="2"/>
  <c r="K11" i="4"/>
  <c r="J11" i="4"/>
  <c r="J10" i="4"/>
  <c r="K71" i="3"/>
  <c r="J71" i="3"/>
  <c r="J70" i="3"/>
  <c r="J69" i="3"/>
  <c r="M69" i="3" s="1"/>
  <c r="N69" i="3" s="1"/>
  <c r="J68" i="3"/>
  <c r="L378" i="2"/>
  <c r="K378" i="2"/>
  <c r="J378" i="2"/>
  <c r="J381" i="2"/>
  <c r="J380" i="2"/>
  <c r="M380" i="2" s="1"/>
  <c r="N380" i="2" s="1"/>
  <c r="K379" i="2"/>
  <c r="J379" i="2"/>
  <c r="K377" i="2"/>
  <c r="J377" i="2"/>
  <c r="J88" i="3"/>
  <c r="M88" i="3" s="1"/>
  <c r="N88" i="3" s="1"/>
  <c r="J87" i="3"/>
  <c r="M87" i="3" s="1"/>
  <c r="N87" i="3" s="1"/>
  <c r="J86" i="3"/>
  <c r="M86" i="3" s="1"/>
  <c r="N86" i="3" s="1"/>
  <c r="J414" i="2"/>
  <c r="M414" i="2" s="1"/>
  <c r="N414" i="2" s="1"/>
  <c r="K413" i="2"/>
  <c r="J413" i="2"/>
  <c r="J412" i="2"/>
  <c r="M412" i="2" s="1"/>
  <c r="N412" i="2" s="1"/>
  <c r="J411" i="2"/>
  <c r="J17" i="4"/>
  <c r="M17" i="4" s="1"/>
  <c r="N17" i="4" s="1"/>
  <c r="J94" i="3"/>
  <c r="M94" i="3" s="1"/>
  <c r="N94" i="3" s="1"/>
  <c r="J93" i="3"/>
  <c r="M93" i="3" s="1"/>
  <c r="N93" i="3" s="1"/>
  <c r="J92" i="3"/>
  <c r="M92" i="3" s="1"/>
  <c r="N92" i="3" s="1"/>
  <c r="J91" i="3"/>
  <c r="M91" i="3" s="1"/>
  <c r="N91" i="3" s="1"/>
  <c r="J90" i="3"/>
  <c r="M90" i="3" s="1"/>
  <c r="N90" i="3" s="1"/>
  <c r="J89" i="3"/>
  <c r="M89" i="3" s="1"/>
  <c r="N89" i="3" s="1"/>
  <c r="J421" i="2"/>
  <c r="J420" i="2"/>
  <c r="J419" i="2"/>
  <c r="J418" i="2"/>
  <c r="M418" i="2" s="1"/>
  <c r="N418" i="2" s="1"/>
  <c r="J417" i="2"/>
  <c r="K416" i="2"/>
  <c r="J416" i="2"/>
  <c r="J415" i="2"/>
  <c r="K96" i="3"/>
  <c r="J96" i="3"/>
  <c r="J95" i="3"/>
  <c r="L424" i="2"/>
  <c r="K424" i="2"/>
  <c r="J424" i="2"/>
  <c r="K423" i="2"/>
  <c r="J423" i="2"/>
  <c r="J422" i="2"/>
  <c r="J99" i="3"/>
  <c r="M99" i="3" s="1"/>
  <c r="N99" i="3" s="1"/>
  <c r="J98" i="3"/>
  <c r="M98" i="3" s="1"/>
  <c r="N98" i="3" s="1"/>
  <c r="J97" i="3"/>
  <c r="M97" i="3" s="1"/>
  <c r="N97" i="3" s="1"/>
  <c r="J428" i="2"/>
  <c r="M428" i="2" s="1"/>
  <c r="N428" i="2" s="1"/>
  <c r="J427" i="2"/>
  <c r="M427" i="2" s="1"/>
  <c r="N427" i="2" s="1"/>
  <c r="J426" i="2"/>
  <c r="M426" i="2" s="1"/>
  <c r="N426" i="2" s="1"/>
  <c r="J425" i="2"/>
  <c r="M425" i="2" s="1"/>
  <c r="N425" i="2" s="1"/>
  <c r="J102" i="3"/>
  <c r="M102" i="3" s="1"/>
  <c r="N102" i="3" s="1"/>
  <c r="J101" i="3"/>
  <c r="M101" i="3" s="1"/>
  <c r="N101" i="3" s="1"/>
  <c r="J100" i="3"/>
  <c r="M100" i="3" s="1"/>
  <c r="N100" i="3" s="1"/>
  <c r="J429" i="2"/>
  <c r="K432" i="2"/>
  <c r="J432" i="2"/>
  <c r="J431" i="2"/>
  <c r="M431" i="2" s="1"/>
  <c r="N431" i="2" s="1"/>
  <c r="J430" i="2"/>
  <c r="M430" i="2" s="1"/>
  <c r="N430" i="2" s="1"/>
  <c r="J18" i="4"/>
  <c r="J106" i="3"/>
  <c r="M106" i="3" s="1"/>
  <c r="N106" i="3" s="1"/>
  <c r="J105" i="3"/>
  <c r="J104" i="3"/>
  <c r="K103" i="3"/>
  <c r="J103" i="3"/>
  <c r="K437" i="2"/>
  <c r="J437" i="2"/>
  <c r="J436" i="2"/>
  <c r="L435" i="2"/>
  <c r="K435" i="2"/>
  <c r="J435" i="2"/>
  <c r="J434" i="2"/>
  <c r="M434" i="2" s="1"/>
  <c r="N434" i="2" s="1"/>
  <c r="J433" i="2"/>
  <c r="J110" i="3"/>
  <c r="M110" i="3" s="1"/>
  <c r="N110" i="3" s="1"/>
  <c r="J109" i="3"/>
  <c r="M109" i="3" s="1"/>
  <c r="N109" i="3" s="1"/>
  <c r="J108" i="3"/>
  <c r="M108" i="3" s="1"/>
  <c r="N108" i="3" s="1"/>
  <c r="J107" i="3"/>
  <c r="M107" i="3" s="1"/>
  <c r="N107" i="3" s="1"/>
  <c r="J441" i="2"/>
  <c r="M441" i="2" s="1"/>
  <c r="N441" i="2" s="1"/>
  <c r="J440" i="2"/>
  <c r="M440" i="2" s="1"/>
  <c r="N440" i="2" s="1"/>
  <c r="J443" i="2"/>
  <c r="J442" i="2"/>
  <c r="J439" i="2"/>
  <c r="K438" i="2"/>
  <c r="J438" i="2"/>
  <c r="K19" i="4"/>
  <c r="J19" i="4"/>
  <c r="K112" i="3"/>
  <c r="J112" i="3"/>
  <c r="K111" i="3"/>
  <c r="J111" i="3"/>
  <c r="L448" i="2"/>
  <c r="K448" i="2"/>
  <c r="J448" i="2"/>
  <c r="J447" i="2"/>
  <c r="L446" i="2"/>
  <c r="K446" i="2"/>
  <c r="J446" i="2"/>
  <c r="L445" i="2"/>
  <c r="K445" i="2"/>
  <c r="J445" i="2"/>
  <c r="J444" i="2"/>
  <c r="J21" i="4"/>
  <c r="M21" i="4" s="1"/>
  <c r="N21" i="4" s="1"/>
  <c r="K20" i="4"/>
  <c r="J20" i="4"/>
  <c r="J113" i="3"/>
  <c r="M113" i="3" s="1"/>
  <c r="N113" i="3" s="1"/>
  <c r="K450" i="2"/>
  <c r="J450" i="2"/>
  <c r="J449" i="2"/>
  <c r="M449" i="2" s="1"/>
  <c r="N449" i="2" s="1"/>
  <c r="K23" i="4"/>
  <c r="J23" i="4"/>
  <c r="K22" i="4"/>
  <c r="J22" i="4"/>
  <c r="J117" i="3"/>
  <c r="M117" i="3" s="1"/>
  <c r="N117" i="3" s="1"/>
  <c r="J116" i="3"/>
  <c r="M116" i="3" s="1"/>
  <c r="N116" i="3" s="1"/>
  <c r="J115" i="3"/>
  <c r="M115" i="3" s="1"/>
  <c r="N115" i="3" s="1"/>
  <c r="J114" i="3"/>
  <c r="M114" i="3" s="1"/>
  <c r="N114" i="3" s="1"/>
  <c r="J453" i="2"/>
  <c r="J456" i="2"/>
  <c r="L455" i="2"/>
  <c r="K455" i="2"/>
  <c r="J455" i="2"/>
  <c r="J454" i="2"/>
  <c r="M454" i="2" s="1"/>
  <c r="N454" i="2" s="1"/>
  <c r="K453" i="2"/>
  <c r="J452" i="2"/>
  <c r="J451" i="2"/>
  <c r="J119" i="3"/>
  <c r="J118" i="3"/>
  <c r="J458" i="2"/>
  <c r="K457" i="2"/>
  <c r="J457" i="2"/>
  <c r="J24" i="4"/>
  <c r="K25" i="4"/>
  <c r="J25" i="4"/>
  <c r="J123" i="3"/>
  <c r="J122" i="3"/>
  <c r="J121" i="3"/>
  <c r="K120" i="3"/>
  <c r="J120" i="3"/>
  <c r="J462" i="2"/>
  <c r="L461" i="2"/>
  <c r="K461" i="2"/>
  <c r="J461" i="2"/>
  <c r="J460" i="2"/>
  <c r="J459" i="2"/>
  <c r="K26" i="4"/>
  <c r="J26" i="4"/>
  <c r="K126" i="3"/>
  <c r="J126" i="3"/>
  <c r="K125" i="3"/>
  <c r="J125" i="3"/>
  <c r="K124" i="3"/>
  <c r="J124" i="3"/>
  <c r="K463" i="2"/>
  <c r="L463" i="2"/>
  <c r="J463" i="2"/>
  <c r="J466" i="2"/>
  <c r="J467" i="2"/>
  <c r="L465" i="2"/>
  <c r="K465" i="2"/>
  <c r="J465" i="2"/>
  <c r="L464" i="2"/>
  <c r="K464" i="2"/>
  <c r="J464" i="2"/>
  <c r="J128" i="3"/>
  <c r="M128" i="3" s="1"/>
  <c r="N128" i="3" s="1"/>
  <c r="J127" i="3"/>
  <c r="M127" i="3" s="1"/>
  <c r="N127" i="3" s="1"/>
  <c r="K474" i="2"/>
  <c r="J474" i="2"/>
  <c r="J473" i="2"/>
  <c r="J472" i="2"/>
  <c r="J27" i="4"/>
  <c r="M27" i="4" s="1"/>
  <c r="N27" i="4" s="1"/>
  <c r="K132" i="3"/>
  <c r="J132" i="3"/>
  <c r="J131" i="3"/>
  <c r="J130" i="3"/>
  <c r="M130" i="3" s="1"/>
  <c r="N130" i="3" s="1"/>
  <c r="J129" i="3"/>
  <c r="J479" i="2"/>
  <c r="L478" i="2"/>
  <c r="K478" i="2"/>
  <c r="J478" i="2"/>
  <c r="J477" i="2"/>
  <c r="J476" i="2"/>
  <c r="L475" i="2"/>
  <c r="K475" i="2"/>
  <c r="J475" i="2"/>
  <c r="L28" i="4"/>
  <c r="K28" i="4"/>
  <c r="J28" i="4"/>
  <c r="J137" i="3"/>
  <c r="M137" i="3" s="1"/>
  <c r="N137" i="3" s="1"/>
  <c r="J136" i="3"/>
  <c r="J135" i="3"/>
  <c r="M135" i="3" s="1"/>
  <c r="N135" i="3" s="1"/>
  <c r="J134" i="3"/>
  <c r="M134" i="3" s="1"/>
  <c r="N134" i="3" s="1"/>
  <c r="J133" i="3"/>
  <c r="M133" i="3" s="1"/>
  <c r="N133" i="3" s="1"/>
  <c r="J486" i="2"/>
  <c r="L485" i="2"/>
  <c r="K485" i="2"/>
  <c r="J485" i="2"/>
  <c r="J484" i="2"/>
  <c r="K483" i="2"/>
  <c r="J483" i="2"/>
  <c r="J482" i="2"/>
  <c r="J481" i="2"/>
  <c r="J480" i="2"/>
  <c r="L29" i="4"/>
  <c r="K29" i="4"/>
  <c r="J29" i="4"/>
  <c r="J140" i="3"/>
  <c r="M140" i="3" s="1"/>
  <c r="N140" i="3" s="1"/>
  <c r="J139" i="3"/>
  <c r="K138" i="3"/>
  <c r="J138" i="3"/>
  <c r="J492" i="2"/>
  <c r="J491" i="2"/>
  <c r="K490" i="2"/>
  <c r="J490" i="2"/>
  <c r="J489" i="2"/>
  <c r="J488" i="2"/>
  <c r="L487" i="2"/>
  <c r="K487" i="2"/>
  <c r="J487" i="2"/>
  <c r="L30" i="4"/>
  <c r="K30" i="4"/>
  <c r="J30" i="4"/>
  <c r="K144" i="3"/>
  <c r="J144" i="3"/>
  <c r="J143" i="3"/>
  <c r="K142" i="3"/>
  <c r="J142" i="3"/>
  <c r="J141" i="3"/>
  <c r="J497" i="2"/>
  <c r="L496" i="2"/>
  <c r="K496" i="2"/>
  <c r="J496" i="2"/>
  <c r="J495" i="2"/>
  <c r="L494" i="2"/>
  <c r="K494" i="2"/>
  <c r="J494" i="2"/>
  <c r="L493" i="2"/>
  <c r="K493" i="2"/>
  <c r="J493" i="2"/>
  <c r="J31" i="4"/>
  <c r="M31" i="4" s="1"/>
  <c r="N31" i="4" s="1"/>
  <c r="J145" i="3"/>
  <c r="M145" i="3" s="1"/>
  <c r="N145" i="3" s="1"/>
  <c r="J499" i="2"/>
  <c r="J498" i="2"/>
  <c r="J32" i="4"/>
  <c r="M32" i="4" s="1"/>
  <c r="N32" i="4" s="1"/>
  <c r="J148" i="3"/>
  <c r="M148" i="3" s="1"/>
  <c r="N148" i="3" s="1"/>
  <c r="J147" i="3"/>
  <c r="M147" i="3" s="1"/>
  <c r="N147" i="3" s="1"/>
  <c r="J146" i="3"/>
  <c r="M146" i="3" s="1"/>
  <c r="N146" i="3" s="1"/>
  <c r="K501" i="2"/>
  <c r="J501" i="2"/>
  <c r="J502" i="2"/>
  <c r="M502" i="2" s="1"/>
  <c r="N502" i="2" s="1"/>
  <c r="J500" i="2"/>
  <c r="M500" i="2" s="1"/>
  <c r="N500" i="2" s="1"/>
  <c r="J33" i="4"/>
  <c r="M33" i="4" s="1"/>
  <c r="N33" i="4" s="1"/>
  <c r="J153" i="3"/>
  <c r="M153" i="3" s="1"/>
  <c r="N153" i="3" s="1"/>
  <c r="J152" i="3"/>
  <c r="M152" i="3" s="1"/>
  <c r="N152" i="3" s="1"/>
  <c r="J151" i="3"/>
  <c r="M151" i="3" s="1"/>
  <c r="N151" i="3" s="1"/>
  <c r="J150" i="3"/>
  <c r="M150" i="3" s="1"/>
  <c r="N150" i="3" s="1"/>
  <c r="J149" i="3"/>
  <c r="M149" i="3" s="1"/>
  <c r="N149" i="3" s="1"/>
  <c r="J509" i="2"/>
  <c r="M509" i="2" s="1"/>
  <c r="N509" i="2" s="1"/>
  <c r="J508" i="2"/>
  <c r="M508" i="2" s="1"/>
  <c r="N508" i="2" s="1"/>
  <c r="J507" i="2"/>
  <c r="M507" i="2" s="1"/>
  <c r="N507" i="2" s="1"/>
  <c r="J506" i="2"/>
  <c r="M506" i="2" s="1"/>
  <c r="N506" i="2" s="1"/>
  <c r="J505" i="2"/>
  <c r="M505" i="2" s="1"/>
  <c r="N505" i="2" s="1"/>
  <c r="J504" i="2"/>
  <c r="M504" i="2" s="1"/>
  <c r="N504" i="2" s="1"/>
  <c r="J503" i="2"/>
  <c r="M503" i="2" s="1"/>
  <c r="N503" i="2" s="1"/>
  <c r="L34" i="4"/>
  <c r="K34" i="4"/>
  <c r="J34" i="4"/>
  <c r="J157" i="3"/>
  <c r="K156" i="3"/>
  <c r="J156" i="3"/>
  <c r="K155" i="3"/>
  <c r="J155" i="3"/>
  <c r="K154" i="3"/>
  <c r="J154" i="3"/>
  <c r="L516" i="2"/>
  <c r="K516" i="2"/>
  <c r="J516" i="2"/>
  <c r="L515" i="2"/>
  <c r="K515" i="2"/>
  <c r="J515" i="2"/>
  <c r="J514" i="2"/>
  <c r="L513" i="2"/>
  <c r="K513" i="2"/>
  <c r="J513" i="2"/>
  <c r="L512" i="2"/>
  <c r="K512" i="2"/>
  <c r="J512" i="2"/>
  <c r="K511" i="2"/>
  <c r="J511" i="2"/>
  <c r="L510" i="2"/>
  <c r="K510" i="2"/>
  <c r="J510" i="2"/>
  <c r="K35" i="4"/>
  <c r="J35" i="4"/>
  <c r="J158" i="3"/>
  <c r="M158" i="3" s="1"/>
  <c r="N158" i="3" s="1"/>
  <c r="J163" i="3"/>
  <c r="M163" i="3" s="1"/>
  <c r="N163" i="3" s="1"/>
  <c r="J162" i="3"/>
  <c r="M162" i="3" s="1"/>
  <c r="N162" i="3" s="1"/>
  <c r="J161" i="3"/>
  <c r="M161" i="3" s="1"/>
  <c r="N161" i="3" s="1"/>
  <c r="J160" i="3"/>
  <c r="M160" i="3" s="1"/>
  <c r="N160" i="3" s="1"/>
  <c r="J159" i="3"/>
  <c r="M159" i="3" s="1"/>
  <c r="N159" i="3" s="1"/>
  <c r="K520" i="2"/>
  <c r="J525" i="2"/>
  <c r="K524" i="2"/>
  <c r="J524" i="2"/>
  <c r="J523" i="2"/>
  <c r="L522" i="2"/>
  <c r="K522" i="2"/>
  <c r="J522" i="2"/>
  <c r="J521" i="2"/>
  <c r="J520" i="2"/>
  <c r="J519" i="2"/>
  <c r="J518" i="2"/>
  <c r="J517" i="2"/>
  <c r="J37" i="4"/>
  <c r="M37" i="4" s="1"/>
  <c r="N37" i="4" s="1"/>
  <c r="J36" i="4"/>
  <c r="M36" i="4" s="1"/>
  <c r="N36" i="4" s="1"/>
  <c r="J164" i="3"/>
  <c r="M164" i="3" s="1"/>
  <c r="N164" i="3" s="1"/>
  <c r="J165" i="3"/>
  <c r="M165" i="3" s="1"/>
  <c r="N165" i="3" s="1"/>
  <c r="J166" i="3"/>
  <c r="M166" i="3" s="1"/>
  <c r="N166" i="3" s="1"/>
  <c r="J167" i="3"/>
  <c r="M167" i="3" s="1"/>
  <c r="N167" i="3" s="1"/>
  <c r="J532" i="2"/>
  <c r="J531" i="2"/>
  <c r="J530" i="2"/>
  <c r="J529" i="2"/>
  <c r="J528" i="2"/>
  <c r="J527" i="2"/>
  <c r="J526" i="2"/>
  <c r="K39" i="4"/>
  <c r="J39" i="4"/>
  <c r="J38" i="4"/>
  <c r="M38" i="4" s="1"/>
  <c r="N38" i="4" s="1"/>
  <c r="J172" i="3"/>
  <c r="J171" i="3"/>
  <c r="K170" i="3"/>
  <c r="J170" i="3"/>
  <c r="K169" i="3"/>
  <c r="J169" i="3"/>
  <c r="J168" i="3"/>
  <c r="J539" i="2"/>
  <c r="J538" i="2"/>
  <c r="L537" i="2"/>
  <c r="K537" i="2"/>
  <c r="J537" i="2"/>
  <c r="J536" i="2"/>
  <c r="J535" i="2"/>
  <c r="J534" i="2"/>
  <c r="J533" i="2"/>
  <c r="J40" i="4"/>
  <c r="M40" i="4" s="1"/>
  <c r="N40" i="4" s="1"/>
  <c r="J176" i="3"/>
  <c r="M176" i="3" s="1"/>
  <c r="N176" i="3" s="1"/>
  <c r="J175" i="3"/>
  <c r="M175" i="3" s="1"/>
  <c r="N175" i="3" s="1"/>
  <c r="J174" i="3"/>
  <c r="M174" i="3" s="1"/>
  <c r="N174" i="3" s="1"/>
  <c r="J173" i="3"/>
  <c r="M173" i="3" s="1"/>
  <c r="N173" i="3" s="1"/>
  <c r="K545" i="2"/>
  <c r="J545" i="2"/>
  <c r="J544" i="2"/>
  <c r="M544" i="2" s="1"/>
  <c r="N544" i="2" s="1"/>
  <c r="K543" i="2"/>
  <c r="J543" i="2"/>
  <c r="J542" i="2"/>
  <c r="M542" i="2" s="1"/>
  <c r="N542" i="2" s="1"/>
  <c r="J541" i="2"/>
  <c r="M541" i="2" s="1"/>
  <c r="N541" i="2" s="1"/>
  <c r="K540" i="2"/>
  <c r="J540" i="2"/>
  <c r="J42" i="4"/>
  <c r="M42" i="4" s="1"/>
  <c r="N42" i="4" s="1"/>
  <c r="J41" i="4"/>
  <c r="M41" i="4" s="1"/>
  <c r="N41" i="4" s="1"/>
  <c r="J180" i="3"/>
  <c r="M180" i="3" s="1"/>
  <c r="N180" i="3" s="1"/>
  <c r="J179" i="3"/>
  <c r="M179" i="3" s="1"/>
  <c r="N179" i="3" s="1"/>
  <c r="J178" i="3"/>
  <c r="M178" i="3" s="1"/>
  <c r="N178" i="3" s="1"/>
  <c r="J177" i="3"/>
  <c r="M177" i="3" s="1"/>
  <c r="N177" i="3" s="1"/>
  <c r="J547" i="2"/>
  <c r="J550" i="2"/>
  <c r="K549" i="2"/>
  <c r="J549" i="2"/>
  <c r="L548" i="2"/>
  <c r="K548" i="2"/>
  <c r="J548" i="2"/>
  <c r="L546" i="2"/>
  <c r="K546" i="2"/>
  <c r="J546" i="2"/>
  <c r="M7" i="4" l="1"/>
  <c r="N7" i="4" s="1"/>
  <c r="N182" i="2"/>
  <c r="J250" i="2"/>
  <c r="M190" i="2"/>
  <c r="N190" i="2" s="1"/>
  <c r="J468" i="2"/>
  <c r="J326" i="2"/>
  <c r="J383" i="2"/>
  <c r="M232" i="2"/>
  <c r="N232" i="2" s="1"/>
  <c r="M217" i="2"/>
  <c r="N217" i="2" s="1"/>
  <c r="M218" i="2"/>
  <c r="N218" i="2" s="1"/>
  <c r="M219" i="2"/>
  <c r="N219" i="2" s="1"/>
  <c r="M18" i="3"/>
  <c r="N18" i="3" s="1"/>
  <c r="M230" i="2"/>
  <c r="N230" i="2" s="1"/>
  <c r="M231" i="2"/>
  <c r="N231" i="2" s="1"/>
  <c r="M20" i="3"/>
  <c r="N20" i="3" s="1"/>
  <c r="M233" i="2"/>
  <c r="N233" i="2" s="1"/>
  <c r="M234" i="2"/>
  <c r="N234" i="2" s="1"/>
  <c r="M23" i="3"/>
  <c r="N23" i="3" s="1"/>
  <c r="M237" i="2"/>
  <c r="N237" i="2" s="1"/>
  <c r="M238" i="2"/>
  <c r="N238" i="2" s="1"/>
  <c r="M239" i="2"/>
  <c r="N239" i="2" s="1"/>
  <c r="M240" i="2"/>
  <c r="N240" i="2" s="1"/>
  <c r="M242" i="2"/>
  <c r="N242" i="2" s="1"/>
  <c r="M243" i="2"/>
  <c r="N243" i="2" s="1"/>
  <c r="M248" i="2"/>
  <c r="N248" i="2" s="1"/>
  <c r="M249" i="2"/>
  <c r="N249" i="2" s="1"/>
  <c r="M266" i="2"/>
  <c r="N266" i="2" s="1"/>
  <c r="M258" i="2"/>
  <c r="N258" i="2" s="1"/>
  <c r="M259" i="2"/>
  <c r="N259" i="2" s="1"/>
  <c r="M257" i="2"/>
  <c r="N257" i="2" s="1"/>
  <c r="M264" i="2"/>
  <c r="N264" i="2" s="1"/>
  <c r="M265" i="2"/>
  <c r="N265" i="2" s="1"/>
  <c r="M270" i="2"/>
  <c r="N270" i="2" s="1"/>
  <c r="M271" i="2"/>
  <c r="N271" i="2" s="1"/>
  <c r="M272" i="2"/>
  <c r="N272" i="2" s="1"/>
  <c r="M32" i="3"/>
  <c r="N32" i="3" s="1"/>
  <c r="M284" i="2"/>
  <c r="N284" i="2" s="1"/>
  <c r="M287" i="2"/>
  <c r="N287" i="2" s="1"/>
  <c r="M288" i="2"/>
  <c r="N288" i="2" s="1"/>
  <c r="M291" i="2"/>
  <c r="N291" i="2" s="1"/>
  <c r="M292" i="2"/>
  <c r="N292" i="2" s="1"/>
  <c r="M34" i="3"/>
  <c r="N34" i="3" s="1"/>
  <c r="M35" i="3"/>
  <c r="N35" i="3" s="1"/>
  <c r="M297" i="2"/>
  <c r="N297" i="2" s="1"/>
  <c r="M298" i="2"/>
  <c r="N298" i="2" s="1"/>
  <c r="M302" i="2"/>
  <c r="N302" i="2" s="1"/>
  <c r="M303" i="2"/>
  <c r="N303" i="2" s="1"/>
  <c r="M305" i="2"/>
  <c r="N305" i="2" s="1"/>
  <c r="M306" i="2"/>
  <c r="N306" i="2" s="1"/>
  <c r="M311" i="2"/>
  <c r="N311" i="2" s="1"/>
  <c r="M312" i="2"/>
  <c r="N312" i="2" s="1"/>
  <c r="M46" i="3"/>
  <c r="N46" i="3" s="1"/>
  <c r="M47" i="3"/>
  <c r="N47" i="3" s="1"/>
  <c r="M321" i="2"/>
  <c r="N321" i="2" s="1"/>
  <c r="M319" i="2"/>
  <c r="N319" i="2" s="1"/>
  <c r="M320" i="2"/>
  <c r="N320" i="2" s="1"/>
  <c r="M323" i="2"/>
  <c r="N323" i="2" s="1"/>
  <c r="M48" i="3"/>
  <c r="N48" i="3" s="1"/>
  <c r="M49" i="3"/>
  <c r="N49" i="3" s="1"/>
  <c r="M345" i="2"/>
  <c r="N345" i="2" s="1"/>
  <c r="M344" i="2"/>
  <c r="N344" i="2" s="1"/>
  <c r="M343" i="2"/>
  <c r="N343" i="2" s="1"/>
  <c r="M342" i="2"/>
  <c r="N342" i="2" s="1"/>
  <c r="M341" i="2"/>
  <c r="N341" i="2" s="1"/>
  <c r="M340" i="2"/>
  <c r="N340" i="2" s="1"/>
  <c r="M339" i="2"/>
  <c r="N339" i="2" s="1"/>
  <c r="M338" i="2"/>
  <c r="N338" i="2" s="1"/>
  <c r="M337" i="2"/>
  <c r="N337" i="2" s="1"/>
  <c r="M335" i="2"/>
  <c r="N335" i="2" s="1"/>
  <c r="M336" i="2"/>
  <c r="N336" i="2" s="1"/>
  <c r="M349" i="2"/>
  <c r="N349" i="2" s="1"/>
  <c r="M348" i="2"/>
  <c r="N348" i="2" s="1"/>
  <c r="M347" i="2"/>
  <c r="N347" i="2" s="1"/>
  <c r="M346" i="2"/>
  <c r="N346" i="2" s="1"/>
  <c r="M351" i="2"/>
  <c r="N351" i="2" s="1"/>
  <c r="M350" i="2"/>
  <c r="N350" i="2" s="1"/>
  <c r="M355" i="2"/>
  <c r="N355" i="2" s="1"/>
  <c r="M354" i="2"/>
  <c r="N354" i="2" s="1"/>
  <c r="M352" i="2"/>
  <c r="N352" i="2" s="1"/>
  <c r="M353" i="2"/>
  <c r="N353" i="2" s="1"/>
  <c r="M377" i="2"/>
  <c r="N377" i="2" s="1"/>
  <c r="M356" i="2"/>
  <c r="N356" i="2" s="1"/>
  <c r="M357" i="2"/>
  <c r="N357" i="2" s="1"/>
  <c r="M358" i="2"/>
  <c r="N358" i="2" s="1"/>
  <c r="M359" i="2"/>
  <c r="N359" i="2" s="1"/>
  <c r="M19" i="4"/>
  <c r="N19" i="4" s="1"/>
  <c r="M22" i="4"/>
  <c r="N22" i="4" s="1"/>
  <c r="M11" i="4"/>
  <c r="N11" i="4" s="1"/>
  <c r="M16" i="4"/>
  <c r="N16" i="4" s="1"/>
  <c r="M15" i="4"/>
  <c r="N15" i="4" s="1"/>
  <c r="M13" i="4"/>
  <c r="N13" i="4" s="1"/>
  <c r="M9" i="4"/>
  <c r="N9" i="4" s="1"/>
  <c r="M6" i="4"/>
  <c r="N6" i="4" s="1"/>
  <c r="M5" i="4"/>
  <c r="N5" i="4" s="1"/>
  <c r="M66" i="3"/>
  <c r="N66" i="3" s="1"/>
  <c r="M85" i="3"/>
  <c r="N85" i="3" s="1"/>
  <c r="M84" i="3"/>
  <c r="N84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2" i="3"/>
  <c r="N72" i="3" s="1"/>
  <c r="M67" i="3"/>
  <c r="N67" i="3" s="1"/>
  <c r="M62" i="3"/>
  <c r="N62" i="3" s="1"/>
  <c r="M60" i="3"/>
  <c r="N60" i="3" s="1"/>
  <c r="M410" i="2"/>
  <c r="N410" i="2" s="1"/>
  <c r="M409" i="2"/>
  <c r="N409" i="2" s="1"/>
  <c r="M407" i="2"/>
  <c r="N407" i="2" s="1"/>
  <c r="M406" i="2"/>
  <c r="N406" i="2" s="1"/>
  <c r="M405" i="2"/>
  <c r="N405" i="2" s="1"/>
  <c r="M404" i="2"/>
  <c r="N404" i="2" s="1"/>
  <c r="M402" i="2"/>
  <c r="N402" i="2" s="1"/>
  <c r="M401" i="2"/>
  <c r="N401" i="2" s="1"/>
  <c r="M400" i="2"/>
  <c r="N400" i="2" s="1"/>
  <c r="M399" i="2"/>
  <c r="N399" i="2" s="1"/>
  <c r="M398" i="2"/>
  <c r="N398" i="2" s="1"/>
  <c r="M397" i="2"/>
  <c r="N397" i="2" s="1"/>
  <c r="M396" i="2"/>
  <c r="N396" i="2" s="1"/>
  <c r="M395" i="2"/>
  <c r="N395" i="2" s="1"/>
  <c r="M394" i="2"/>
  <c r="N394" i="2" s="1"/>
  <c r="M393" i="2"/>
  <c r="N393" i="2" s="1"/>
  <c r="M392" i="2"/>
  <c r="N392" i="2" s="1"/>
  <c r="M391" i="2"/>
  <c r="N391" i="2" s="1"/>
  <c r="M390" i="2"/>
  <c r="N390" i="2" s="1"/>
  <c r="M389" i="2"/>
  <c r="N389" i="2" s="1"/>
  <c r="M388" i="2"/>
  <c r="N388" i="2" s="1"/>
  <c r="M387" i="2"/>
  <c r="N387" i="2" s="1"/>
  <c r="M378" i="2"/>
  <c r="N378" i="2" s="1"/>
  <c r="M450" i="2"/>
  <c r="N450" i="2" s="1"/>
  <c r="M423" i="2"/>
  <c r="N423" i="2" s="1"/>
  <c r="M376" i="2"/>
  <c r="N376" i="2" s="1"/>
  <c r="M375" i="2"/>
  <c r="N375" i="2" s="1"/>
  <c r="M374" i="2"/>
  <c r="N374" i="2" s="1"/>
  <c r="M373" i="2"/>
  <c r="N373" i="2" s="1"/>
  <c r="M372" i="2"/>
  <c r="N372" i="2" s="1"/>
  <c r="M371" i="2"/>
  <c r="N371" i="2" s="1"/>
  <c r="M370" i="2"/>
  <c r="N370" i="2" s="1"/>
  <c r="M369" i="2"/>
  <c r="N369" i="2" s="1"/>
  <c r="M368" i="2"/>
  <c r="N368" i="2" s="1"/>
  <c r="M366" i="2"/>
  <c r="N366" i="2" s="1"/>
  <c r="M367" i="2"/>
  <c r="N367" i="2" s="1"/>
  <c r="M365" i="2"/>
  <c r="N365" i="2" s="1"/>
  <c r="M363" i="2"/>
  <c r="N363" i="2" s="1"/>
  <c r="M362" i="2"/>
  <c r="N362" i="2" s="1"/>
  <c r="M361" i="2"/>
  <c r="N361" i="2" s="1"/>
  <c r="M360" i="2"/>
  <c r="N360" i="2" s="1"/>
  <c r="M10" i="4"/>
  <c r="N10" i="4" s="1"/>
  <c r="M96" i="3"/>
  <c r="N96" i="3" s="1"/>
  <c r="M68" i="3"/>
  <c r="N68" i="3" s="1"/>
  <c r="M70" i="3"/>
  <c r="N70" i="3" s="1"/>
  <c r="M71" i="3"/>
  <c r="N71" i="3" s="1"/>
  <c r="M379" i="2"/>
  <c r="N379" i="2" s="1"/>
  <c r="M381" i="2"/>
  <c r="N381" i="2" s="1"/>
  <c r="M411" i="2"/>
  <c r="N411" i="2" s="1"/>
  <c r="M413" i="2"/>
  <c r="N413" i="2" s="1"/>
  <c r="M415" i="2"/>
  <c r="N415" i="2" s="1"/>
  <c r="M416" i="2"/>
  <c r="N416" i="2" s="1"/>
  <c r="M417" i="2"/>
  <c r="N417" i="2" s="1"/>
  <c r="M419" i="2"/>
  <c r="N419" i="2" s="1"/>
  <c r="M420" i="2"/>
  <c r="N420" i="2" s="1"/>
  <c r="M421" i="2"/>
  <c r="N421" i="2" s="1"/>
  <c r="M95" i="3"/>
  <c r="N95" i="3" s="1"/>
  <c r="M422" i="2"/>
  <c r="N422" i="2" s="1"/>
  <c r="M424" i="2"/>
  <c r="N424" i="2" s="1"/>
  <c r="M103" i="3"/>
  <c r="N103" i="3" s="1"/>
  <c r="M156" i="3"/>
  <c r="N156" i="3" s="1"/>
  <c r="M429" i="2"/>
  <c r="N429" i="2" s="1"/>
  <c r="M432" i="2"/>
  <c r="N432" i="2" s="1"/>
  <c r="M18" i="4"/>
  <c r="N18" i="4" s="1"/>
  <c r="M104" i="3"/>
  <c r="N104" i="3" s="1"/>
  <c r="M105" i="3"/>
  <c r="N105" i="3" s="1"/>
  <c r="M433" i="2"/>
  <c r="N433" i="2" s="1"/>
  <c r="M435" i="2"/>
  <c r="N435" i="2" s="1"/>
  <c r="M436" i="2"/>
  <c r="N436" i="2" s="1"/>
  <c r="M437" i="2"/>
  <c r="N437" i="2" s="1"/>
  <c r="M112" i="3"/>
  <c r="N112" i="3" s="1"/>
  <c r="M438" i="2"/>
  <c r="N438" i="2" s="1"/>
  <c r="M439" i="2"/>
  <c r="N439" i="2" s="1"/>
  <c r="M442" i="2"/>
  <c r="N442" i="2" s="1"/>
  <c r="M443" i="2"/>
  <c r="N443" i="2" s="1"/>
  <c r="M111" i="3"/>
  <c r="N111" i="3" s="1"/>
  <c r="M444" i="2"/>
  <c r="N444" i="2" s="1"/>
  <c r="M445" i="2"/>
  <c r="N445" i="2" s="1"/>
  <c r="M446" i="2"/>
  <c r="N446" i="2" s="1"/>
  <c r="M447" i="2"/>
  <c r="N447" i="2" s="1"/>
  <c r="M448" i="2"/>
  <c r="N448" i="2" s="1"/>
  <c r="M20" i="4"/>
  <c r="N20" i="4" s="1"/>
  <c r="M23" i="4"/>
  <c r="N23" i="4" s="1"/>
  <c r="M451" i="2"/>
  <c r="N451" i="2" s="1"/>
  <c r="M452" i="2"/>
  <c r="N452" i="2" s="1"/>
  <c r="M453" i="2"/>
  <c r="N453" i="2" s="1"/>
  <c r="M455" i="2"/>
  <c r="N455" i="2" s="1"/>
  <c r="M456" i="2"/>
  <c r="N456" i="2" s="1"/>
  <c r="M35" i="4"/>
  <c r="N35" i="4" s="1"/>
  <c r="M25" i="4"/>
  <c r="N25" i="4" s="1"/>
  <c r="M24" i="4"/>
  <c r="N24" i="4" s="1"/>
  <c r="M118" i="3"/>
  <c r="N118" i="3" s="1"/>
  <c r="M119" i="3"/>
  <c r="N119" i="3" s="1"/>
  <c r="M457" i="2"/>
  <c r="N457" i="2" s="1"/>
  <c r="M458" i="2"/>
  <c r="N458" i="2" s="1"/>
  <c r="M120" i="3"/>
  <c r="N120" i="3" s="1"/>
  <c r="M121" i="3"/>
  <c r="N121" i="3" s="1"/>
  <c r="M122" i="3"/>
  <c r="N122" i="3" s="1"/>
  <c r="M123" i="3"/>
  <c r="N123" i="3" s="1"/>
  <c r="M459" i="2"/>
  <c r="N459" i="2" s="1"/>
  <c r="M460" i="2"/>
  <c r="N460" i="2" s="1"/>
  <c r="M461" i="2"/>
  <c r="N461" i="2" s="1"/>
  <c r="M462" i="2"/>
  <c r="N462" i="2" s="1"/>
  <c r="M169" i="3"/>
  <c r="N169" i="3" s="1"/>
  <c r="M124" i="3"/>
  <c r="N124" i="3" s="1"/>
  <c r="M126" i="3"/>
  <c r="N126" i="3" s="1"/>
  <c r="M26" i="4"/>
  <c r="N26" i="4" s="1"/>
  <c r="M125" i="3"/>
  <c r="N125" i="3" s="1"/>
  <c r="M463" i="2"/>
  <c r="N463" i="2" s="1"/>
  <c r="M464" i="2"/>
  <c r="N464" i="2" s="1"/>
  <c r="M465" i="2"/>
  <c r="N465" i="2" s="1"/>
  <c r="M466" i="2"/>
  <c r="N466" i="2" s="1"/>
  <c r="M467" i="2"/>
  <c r="N467" i="2" s="1"/>
  <c r="M472" i="2"/>
  <c r="N472" i="2" s="1"/>
  <c r="M473" i="2"/>
  <c r="N473" i="2" s="1"/>
  <c r="M474" i="2"/>
  <c r="N474" i="2" s="1"/>
  <c r="M483" i="2"/>
  <c r="N483" i="2" s="1"/>
  <c r="M129" i="3"/>
  <c r="N129" i="3" s="1"/>
  <c r="M131" i="3"/>
  <c r="N131" i="3" s="1"/>
  <c r="M132" i="3"/>
  <c r="N132" i="3" s="1"/>
  <c r="M475" i="2"/>
  <c r="N475" i="2" s="1"/>
  <c r="M476" i="2"/>
  <c r="N476" i="2" s="1"/>
  <c r="M477" i="2"/>
  <c r="N477" i="2" s="1"/>
  <c r="M478" i="2"/>
  <c r="N478" i="2" s="1"/>
  <c r="M479" i="2"/>
  <c r="N479" i="2" s="1"/>
  <c r="M28" i="4"/>
  <c r="N28" i="4" s="1"/>
  <c r="M136" i="3"/>
  <c r="N136" i="3" s="1"/>
  <c r="M480" i="2"/>
  <c r="N480" i="2" s="1"/>
  <c r="M481" i="2"/>
  <c r="N481" i="2" s="1"/>
  <c r="M482" i="2"/>
  <c r="N482" i="2" s="1"/>
  <c r="M484" i="2"/>
  <c r="N484" i="2" s="1"/>
  <c r="M485" i="2"/>
  <c r="N485" i="2" s="1"/>
  <c r="M486" i="2"/>
  <c r="N486" i="2" s="1"/>
  <c r="M29" i="4"/>
  <c r="N29" i="4" s="1"/>
  <c r="M138" i="3"/>
  <c r="N138" i="3" s="1"/>
  <c r="M139" i="3"/>
  <c r="N139" i="3" s="1"/>
  <c r="M487" i="2"/>
  <c r="N487" i="2" s="1"/>
  <c r="M488" i="2"/>
  <c r="N488" i="2" s="1"/>
  <c r="M489" i="2"/>
  <c r="N489" i="2" s="1"/>
  <c r="M490" i="2"/>
  <c r="N490" i="2" s="1"/>
  <c r="M491" i="2"/>
  <c r="N491" i="2" s="1"/>
  <c r="M492" i="2"/>
  <c r="N492" i="2" s="1"/>
  <c r="M501" i="2"/>
  <c r="N501" i="2" s="1"/>
  <c r="M30" i="4"/>
  <c r="N30" i="4" s="1"/>
  <c r="M141" i="3"/>
  <c r="N141" i="3" s="1"/>
  <c r="M142" i="3"/>
  <c r="N142" i="3" s="1"/>
  <c r="M143" i="3"/>
  <c r="N143" i="3" s="1"/>
  <c r="M144" i="3"/>
  <c r="N144" i="3" s="1"/>
  <c r="M493" i="2"/>
  <c r="N493" i="2" s="1"/>
  <c r="M494" i="2"/>
  <c r="N494" i="2" s="1"/>
  <c r="M495" i="2"/>
  <c r="N495" i="2" s="1"/>
  <c r="M496" i="2"/>
  <c r="N496" i="2" s="1"/>
  <c r="M497" i="2"/>
  <c r="N497" i="2" s="1"/>
  <c r="M498" i="2"/>
  <c r="N498" i="2" s="1"/>
  <c r="M499" i="2"/>
  <c r="N499" i="2" s="1"/>
  <c r="M34" i="4"/>
  <c r="N34" i="4" s="1"/>
  <c r="M154" i="3"/>
  <c r="N154" i="3" s="1"/>
  <c r="M155" i="3"/>
  <c r="N155" i="3" s="1"/>
  <c r="M157" i="3"/>
  <c r="N157" i="3" s="1"/>
  <c r="M510" i="2"/>
  <c r="N510" i="2" s="1"/>
  <c r="M511" i="2"/>
  <c r="N511" i="2" s="1"/>
  <c r="M512" i="2"/>
  <c r="N512" i="2" s="1"/>
  <c r="M513" i="2"/>
  <c r="N513" i="2" s="1"/>
  <c r="M514" i="2"/>
  <c r="N514" i="2" s="1"/>
  <c r="M515" i="2"/>
  <c r="N515" i="2" s="1"/>
  <c r="M516" i="2"/>
  <c r="N516" i="2" s="1"/>
  <c r="M517" i="2"/>
  <c r="N517" i="2" s="1"/>
  <c r="M518" i="2"/>
  <c r="N518" i="2" s="1"/>
  <c r="M519" i="2"/>
  <c r="N519" i="2" s="1"/>
  <c r="M520" i="2"/>
  <c r="N520" i="2" s="1"/>
  <c r="M521" i="2"/>
  <c r="N521" i="2" s="1"/>
  <c r="M522" i="2"/>
  <c r="N522" i="2" s="1"/>
  <c r="M523" i="2"/>
  <c r="N523" i="2" s="1"/>
  <c r="M524" i="2"/>
  <c r="N524" i="2" s="1"/>
  <c r="M525" i="2"/>
  <c r="N525" i="2" s="1"/>
  <c r="M526" i="2"/>
  <c r="N526" i="2" s="1"/>
  <c r="M527" i="2"/>
  <c r="N527" i="2" s="1"/>
  <c r="M528" i="2"/>
  <c r="N528" i="2" s="1"/>
  <c r="M529" i="2"/>
  <c r="N529" i="2" s="1"/>
  <c r="M530" i="2"/>
  <c r="N530" i="2" s="1"/>
  <c r="M531" i="2"/>
  <c r="N531" i="2" s="1"/>
  <c r="M532" i="2"/>
  <c r="N532" i="2" s="1"/>
  <c r="M39" i="4"/>
  <c r="N39" i="4" s="1"/>
  <c r="M168" i="3"/>
  <c r="N168" i="3" s="1"/>
  <c r="M170" i="3"/>
  <c r="N170" i="3" s="1"/>
  <c r="M171" i="3"/>
  <c r="N171" i="3" s="1"/>
  <c r="M172" i="3"/>
  <c r="N172" i="3" s="1"/>
  <c r="M533" i="2"/>
  <c r="N533" i="2" s="1"/>
  <c r="M534" i="2"/>
  <c r="N534" i="2" s="1"/>
  <c r="M535" i="2"/>
  <c r="N535" i="2" s="1"/>
  <c r="M536" i="2"/>
  <c r="N536" i="2" s="1"/>
  <c r="M537" i="2"/>
  <c r="N537" i="2" s="1"/>
  <c r="M538" i="2"/>
  <c r="N538" i="2" s="1"/>
  <c r="M539" i="2"/>
  <c r="N539" i="2" s="1"/>
  <c r="M540" i="2"/>
  <c r="N540" i="2" s="1"/>
  <c r="M543" i="2"/>
  <c r="N543" i="2" s="1"/>
  <c r="M545" i="2"/>
  <c r="N545" i="2" s="1"/>
  <c r="M546" i="2"/>
  <c r="N546" i="2" s="1"/>
  <c r="M547" i="2"/>
  <c r="N547" i="2" s="1"/>
  <c r="M548" i="2"/>
  <c r="N548" i="2" s="1"/>
  <c r="M549" i="2"/>
  <c r="N549" i="2" s="1"/>
  <c r="M550" i="2"/>
  <c r="N550" i="2" s="1"/>
  <c r="J43" i="4"/>
  <c r="K183" i="3"/>
  <c r="J183" i="3"/>
  <c r="J182" i="3"/>
  <c r="J181" i="3"/>
  <c r="J556" i="2"/>
  <c r="L555" i="2"/>
  <c r="K555" i="2"/>
  <c r="J555" i="2"/>
  <c r="L554" i="2"/>
  <c r="K554" i="2"/>
  <c r="J554" i="2"/>
  <c r="J553" i="2"/>
  <c r="J552" i="2"/>
  <c r="J551" i="2"/>
  <c r="J46" i="4"/>
  <c r="L45" i="4"/>
  <c r="K45" i="4"/>
  <c r="J45" i="4"/>
  <c r="L44" i="4"/>
  <c r="K44" i="4"/>
  <c r="J44" i="4"/>
  <c r="K188" i="3"/>
  <c r="J188" i="3"/>
  <c r="J187" i="3"/>
  <c r="K186" i="3"/>
  <c r="J186" i="3"/>
  <c r="K185" i="3"/>
  <c r="J185" i="3"/>
  <c r="K184" i="3"/>
  <c r="J184" i="3"/>
  <c r="L560" i="2"/>
  <c r="L562" i="2"/>
  <c r="K562" i="2"/>
  <c r="J562" i="2"/>
  <c r="L561" i="2"/>
  <c r="K561" i="2"/>
  <c r="J561" i="2"/>
  <c r="K560" i="2"/>
  <c r="J560" i="2"/>
  <c r="J559" i="2"/>
  <c r="L558" i="2"/>
  <c r="K558" i="2"/>
  <c r="J558" i="2"/>
  <c r="L557" i="2"/>
  <c r="K557" i="2"/>
  <c r="J557" i="2"/>
  <c r="J47" i="4"/>
  <c r="M47" i="4" s="1"/>
  <c r="N47" i="4" s="1"/>
  <c r="J192" i="3"/>
  <c r="M192" i="3" s="1"/>
  <c r="N192" i="3" s="1"/>
  <c r="J191" i="3"/>
  <c r="M191" i="3" s="1"/>
  <c r="N191" i="3" s="1"/>
  <c r="J190" i="3"/>
  <c r="M190" i="3" s="1"/>
  <c r="N190" i="3" s="1"/>
  <c r="J189" i="3"/>
  <c r="M189" i="3" s="1"/>
  <c r="N189" i="3" s="1"/>
  <c r="J563" i="2"/>
  <c r="M563" i="2" s="1"/>
  <c r="N563" i="2" s="1"/>
  <c r="J568" i="2"/>
  <c r="J567" i="2"/>
  <c r="L566" i="2"/>
  <c r="K566" i="2"/>
  <c r="J566" i="2"/>
  <c r="K565" i="2"/>
  <c r="J565" i="2"/>
  <c r="J564" i="2"/>
  <c r="L49" i="4"/>
  <c r="K49" i="4"/>
  <c r="J49" i="4"/>
  <c r="J48" i="4"/>
  <c r="K196" i="3"/>
  <c r="J196" i="3"/>
  <c r="J195" i="3"/>
  <c r="M195" i="3" s="1"/>
  <c r="N195" i="3" s="1"/>
  <c r="J194" i="3"/>
  <c r="M194" i="3" s="1"/>
  <c r="N194" i="3" s="1"/>
  <c r="K193" i="3"/>
  <c r="J193" i="3"/>
  <c r="L574" i="2"/>
  <c r="K574" i="2"/>
  <c r="J574" i="2"/>
  <c r="J573" i="2"/>
  <c r="J572" i="2"/>
  <c r="J571" i="2"/>
  <c r="J570" i="2"/>
  <c r="L569" i="2"/>
  <c r="K569" i="2"/>
  <c r="J569" i="2"/>
  <c r="J200" i="3"/>
  <c r="M200" i="3" s="1"/>
  <c r="N200" i="3" s="1"/>
  <c r="J199" i="3"/>
  <c r="K198" i="3"/>
  <c r="J198" i="3"/>
  <c r="K197" i="3"/>
  <c r="J197" i="3"/>
  <c r="L581" i="2"/>
  <c r="K581" i="2"/>
  <c r="J581" i="2"/>
  <c r="K577" i="2"/>
  <c r="J577" i="2"/>
  <c r="J576" i="2"/>
  <c r="L575" i="2"/>
  <c r="K575" i="2"/>
  <c r="J575" i="2"/>
  <c r="L580" i="2"/>
  <c r="K580" i="2"/>
  <c r="J580" i="2"/>
  <c r="J579" i="2"/>
  <c r="J578" i="2"/>
  <c r="J202" i="3"/>
  <c r="M202" i="3" s="1"/>
  <c r="N202" i="3" s="1"/>
  <c r="K201" i="3"/>
  <c r="J201" i="3"/>
  <c r="J585" i="2"/>
  <c r="J584" i="2"/>
  <c r="L583" i="2"/>
  <c r="K583" i="2"/>
  <c r="J583" i="2"/>
  <c r="L582" i="2"/>
  <c r="K582" i="2"/>
  <c r="J582" i="2"/>
  <c r="K205" i="3"/>
  <c r="J205" i="3"/>
  <c r="J204" i="3"/>
  <c r="M204" i="3" s="1"/>
  <c r="N204" i="3" s="1"/>
  <c r="K203" i="3"/>
  <c r="J203" i="3"/>
  <c r="L590" i="2"/>
  <c r="K590" i="2"/>
  <c r="J590" i="2"/>
  <c r="J589" i="2"/>
  <c r="L588" i="2"/>
  <c r="K588" i="2"/>
  <c r="J588" i="2"/>
  <c r="J587" i="2"/>
  <c r="L586" i="2"/>
  <c r="K586" i="2"/>
  <c r="J586" i="2"/>
  <c r="J591" i="2"/>
  <c r="M591" i="2" s="1"/>
  <c r="N591" i="2" s="1"/>
  <c r="J210" i="3"/>
  <c r="M210" i="3" s="1"/>
  <c r="N210" i="3" s="1"/>
  <c r="J209" i="3"/>
  <c r="M209" i="3" s="1"/>
  <c r="N209" i="3" s="1"/>
  <c r="J208" i="3"/>
  <c r="M208" i="3" s="1"/>
  <c r="N208" i="3" s="1"/>
  <c r="J207" i="3"/>
  <c r="M207" i="3" s="1"/>
  <c r="N207" i="3" s="1"/>
  <c r="J206" i="3"/>
  <c r="M206" i="3" s="1"/>
  <c r="N206" i="3" s="1"/>
  <c r="K596" i="2"/>
  <c r="J596" i="2"/>
  <c r="K595" i="2"/>
  <c r="J595" i="2"/>
  <c r="J594" i="2"/>
  <c r="M594" i="2" s="1"/>
  <c r="N594" i="2" s="1"/>
  <c r="K593" i="2"/>
  <c r="J593" i="2"/>
  <c r="K592" i="2"/>
  <c r="J592" i="2"/>
  <c r="J213" i="3"/>
  <c r="M213" i="3" s="1"/>
  <c r="N213" i="3" s="1"/>
  <c r="J212" i="3"/>
  <c r="M212" i="3" s="1"/>
  <c r="N212" i="3" s="1"/>
  <c r="J211" i="3"/>
  <c r="M211" i="3" s="1"/>
  <c r="N211" i="3" s="1"/>
  <c r="K601" i="2"/>
  <c r="K603" i="2"/>
  <c r="J603" i="2"/>
  <c r="J602" i="2"/>
  <c r="M602" i="2" s="1"/>
  <c r="N602" i="2" s="1"/>
  <c r="J601" i="2"/>
  <c r="J600" i="2"/>
  <c r="M600" i="2" s="1"/>
  <c r="N600" i="2" s="1"/>
  <c r="J599" i="2"/>
  <c r="J598" i="2"/>
  <c r="M598" i="2" s="1"/>
  <c r="N598" i="2" s="1"/>
  <c r="K597" i="2"/>
  <c r="J597" i="2"/>
  <c r="J218" i="3"/>
  <c r="M218" i="3" s="1"/>
  <c r="N218" i="3" s="1"/>
  <c r="J217" i="3"/>
  <c r="M217" i="3" s="1"/>
  <c r="N217" i="3" s="1"/>
  <c r="J216" i="3"/>
  <c r="M216" i="3" s="1"/>
  <c r="N216" i="3" s="1"/>
  <c r="J215" i="3"/>
  <c r="M215" i="3" s="1"/>
  <c r="N215" i="3" s="1"/>
  <c r="J214" i="3"/>
  <c r="M214" i="3" s="1"/>
  <c r="N214" i="3" s="1"/>
  <c r="J604" i="2"/>
  <c r="M604" i="2" s="1"/>
  <c r="N604" i="2" s="1"/>
  <c r="J606" i="2"/>
  <c r="J610" i="2"/>
  <c r="J609" i="2"/>
  <c r="K608" i="2"/>
  <c r="J608" i="2"/>
  <c r="L607" i="2"/>
  <c r="K607" i="2"/>
  <c r="J607" i="2"/>
  <c r="J605" i="2"/>
  <c r="J221" i="3"/>
  <c r="M221" i="3" s="1"/>
  <c r="N221" i="3" s="1"/>
  <c r="J220" i="3"/>
  <c r="M220" i="3" s="1"/>
  <c r="N220" i="3" s="1"/>
  <c r="J219" i="3"/>
  <c r="M219" i="3" s="1"/>
  <c r="N219" i="3" s="1"/>
  <c r="J614" i="2"/>
  <c r="M614" i="2" s="1"/>
  <c r="N614" i="2" s="1"/>
  <c r="J613" i="2"/>
  <c r="J612" i="2"/>
  <c r="M612" i="2" s="1"/>
  <c r="N612" i="2" s="1"/>
  <c r="K611" i="2"/>
  <c r="J611" i="2"/>
  <c r="J226" i="3"/>
  <c r="J225" i="3"/>
  <c r="M225" i="3" s="1"/>
  <c r="N225" i="3" s="1"/>
  <c r="K224" i="3"/>
  <c r="J224" i="3"/>
  <c r="J223" i="3"/>
  <c r="M223" i="3" s="1"/>
  <c r="N223" i="3" s="1"/>
  <c r="J222" i="3"/>
  <c r="K617" i="2"/>
  <c r="K618" i="2"/>
  <c r="J620" i="2"/>
  <c r="L619" i="2"/>
  <c r="K619" i="2"/>
  <c r="J619" i="2"/>
  <c r="J618" i="2"/>
  <c r="J617" i="2"/>
  <c r="L616" i="2"/>
  <c r="K616" i="2"/>
  <c r="J616" i="2"/>
  <c r="J615" i="2"/>
  <c r="J229" i="3"/>
  <c r="M229" i="3" s="1"/>
  <c r="N229" i="3" s="1"/>
  <c r="J228" i="3"/>
  <c r="K227" i="3"/>
  <c r="J227" i="3"/>
  <c r="J624" i="2"/>
  <c r="J623" i="2"/>
  <c r="L622" i="2"/>
  <c r="K622" i="2"/>
  <c r="J622" i="2"/>
  <c r="J621" i="2"/>
  <c r="K233" i="3"/>
  <c r="J233" i="3"/>
  <c r="J232" i="3"/>
  <c r="J231" i="3"/>
  <c r="J230" i="3"/>
  <c r="J630" i="2"/>
  <c r="J629" i="2"/>
  <c r="K628" i="2"/>
  <c r="J628" i="2"/>
  <c r="J627" i="2"/>
  <c r="J626" i="2"/>
  <c r="L625" i="2"/>
  <c r="K625" i="2"/>
  <c r="J625" i="2"/>
  <c r="K238" i="3"/>
  <c r="J238" i="3"/>
  <c r="J237" i="3"/>
  <c r="K236" i="3"/>
  <c r="J236" i="3"/>
  <c r="J235" i="3"/>
  <c r="M235" i="3" s="1"/>
  <c r="N235" i="3" s="1"/>
  <c r="J234" i="3"/>
  <c r="J631" i="2"/>
  <c r="K638" i="2"/>
  <c r="J638" i="2"/>
  <c r="L637" i="2"/>
  <c r="K637" i="2"/>
  <c r="J637" i="2"/>
  <c r="J636" i="2"/>
  <c r="J635" i="2"/>
  <c r="L634" i="2"/>
  <c r="K634" i="2"/>
  <c r="J634" i="2"/>
  <c r="J633" i="2"/>
  <c r="J632" i="2"/>
  <c r="J242" i="3"/>
  <c r="M242" i="3" s="1"/>
  <c r="N242" i="3" s="1"/>
  <c r="J241" i="3"/>
  <c r="M241" i="3" s="1"/>
  <c r="N241" i="3" s="1"/>
  <c r="J240" i="3"/>
  <c r="K239" i="3"/>
  <c r="J239" i="3"/>
  <c r="L644" i="2"/>
  <c r="K644" i="2"/>
  <c r="J644" i="2"/>
  <c r="K643" i="2"/>
  <c r="J643" i="2"/>
  <c r="J642" i="2"/>
  <c r="L641" i="2"/>
  <c r="K641" i="2"/>
  <c r="J641" i="2"/>
  <c r="J640" i="2"/>
  <c r="K639" i="2"/>
  <c r="J639" i="2"/>
  <c r="J246" i="3"/>
  <c r="M246" i="3" s="1"/>
  <c r="N246" i="3" s="1"/>
  <c r="J245" i="3"/>
  <c r="M245" i="3" s="1"/>
  <c r="N245" i="3" s="1"/>
  <c r="J244" i="3"/>
  <c r="M244" i="3" s="1"/>
  <c r="N244" i="3" s="1"/>
  <c r="J243" i="3"/>
  <c r="M243" i="3" s="1"/>
  <c r="N243" i="3" s="1"/>
  <c r="K652" i="2"/>
  <c r="J652" i="2"/>
  <c r="J647" i="2"/>
  <c r="M647" i="2" s="1"/>
  <c r="N647" i="2" s="1"/>
  <c r="K646" i="2"/>
  <c r="J646" i="2"/>
  <c r="K645" i="2"/>
  <c r="J645" i="2"/>
  <c r="J651" i="2"/>
  <c r="J650" i="2"/>
  <c r="M650" i="2" s="1"/>
  <c r="N650" i="2" s="1"/>
  <c r="J649" i="2"/>
  <c r="J648" i="2"/>
  <c r="J250" i="3"/>
  <c r="M250" i="3" s="1"/>
  <c r="N250" i="3" s="1"/>
  <c r="J249" i="3"/>
  <c r="M249" i="3" s="1"/>
  <c r="N249" i="3" s="1"/>
  <c r="J248" i="3"/>
  <c r="M248" i="3" s="1"/>
  <c r="N248" i="3" s="1"/>
  <c r="J247" i="3"/>
  <c r="M247" i="3" s="1"/>
  <c r="N247" i="3" s="1"/>
  <c r="J657" i="2"/>
  <c r="M657" i="2" s="1"/>
  <c r="N657" i="2" s="1"/>
  <c r="J656" i="2"/>
  <c r="K655" i="2"/>
  <c r="J655" i="2"/>
  <c r="J654" i="2"/>
  <c r="J653" i="2"/>
  <c r="K253" i="3"/>
  <c r="J253" i="3"/>
  <c r="K252" i="3"/>
  <c r="J252" i="3"/>
  <c r="J251" i="3"/>
  <c r="J660" i="2"/>
  <c r="L659" i="2"/>
  <c r="K659" i="2"/>
  <c r="J659" i="2"/>
  <c r="J658" i="2"/>
  <c r="J256" i="3"/>
  <c r="M256" i="3" s="1"/>
  <c r="N256" i="3" s="1"/>
  <c r="J255" i="3"/>
  <c r="M255" i="3" s="1"/>
  <c r="N255" i="3" s="1"/>
  <c r="J254" i="3"/>
  <c r="M254" i="3" s="1"/>
  <c r="N254" i="3" s="1"/>
  <c r="K664" i="2"/>
  <c r="J664" i="2"/>
  <c r="J663" i="2"/>
  <c r="L662" i="2"/>
  <c r="K662" i="2"/>
  <c r="J662" i="2"/>
  <c r="J661" i="2"/>
  <c r="J667" i="2"/>
  <c r="J666" i="2"/>
  <c r="M666" i="2" s="1"/>
  <c r="N666" i="2" s="1"/>
  <c r="J665" i="2"/>
  <c r="J257" i="3"/>
  <c r="M257" i="3" s="1"/>
  <c r="N257" i="3" s="1"/>
  <c r="J261" i="3"/>
  <c r="K260" i="3"/>
  <c r="J260" i="3"/>
  <c r="J259" i="3"/>
  <c r="J258" i="3"/>
  <c r="M258" i="3" s="1"/>
  <c r="N258" i="3" s="1"/>
  <c r="L672" i="2"/>
  <c r="K672" i="2"/>
  <c r="J672" i="2"/>
  <c r="L671" i="2"/>
  <c r="K671" i="2"/>
  <c r="J671" i="2"/>
  <c r="J670" i="2"/>
  <c r="L669" i="2"/>
  <c r="K669" i="2"/>
  <c r="J669" i="2"/>
  <c r="K668" i="2"/>
  <c r="J668" i="2"/>
  <c r="J673" i="2"/>
  <c r="M673" i="2" s="1"/>
  <c r="N673" i="2" s="1"/>
  <c r="J674" i="2"/>
  <c r="M674" i="2" s="1"/>
  <c r="N674" i="2" s="1"/>
  <c r="J264" i="3"/>
  <c r="M264" i="3" s="1"/>
  <c r="N264" i="3" s="1"/>
  <c r="J263" i="3"/>
  <c r="M263" i="3" s="1"/>
  <c r="N263" i="3" s="1"/>
  <c r="J262" i="3"/>
  <c r="M262" i="3" s="1"/>
  <c r="N262" i="3" s="1"/>
  <c r="J678" i="2"/>
  <c r="J677" i="2"/>
  <c r="K676" i="2"/>
  <c r="J676" i="2"/>
  <c r="J675" i="2"/>
  <c r="J268" i="3"/>
  <c r="J267" i="3"/>
  <c r="K266" i="3"/>
  <c r="J266" i="3"/>
  <c r="J265" i="3"/>
  <c r="M265" i="3" s="1"/>
  <c r="N265" i="3" s="1"/>
  <c r="J682" i="2"/>
  <c r="L683" i="2"/>
  <c r="K683" i="2"/>
  <c r="J683" i="2"/>
  <c r="J681" i="2"/>
  <c r="J680" i="2"/>
  <c r="L679" i="2"/>
  <c r="K679" i="2"/>
  <c r="J679" i="2"/>
  <c r="J271" i="3"/>
  <c r="K270" i="3"/>
  <c r="J270" i="3"/>
  <c r="J269" i="3"/>
  <c r="M269" i="3" s="1"/>
  <c r="N269" i="3" s="1"/>
  <c r="J688" i="2"/>
  <c r="M688" i="2" s="1"/>
  <c r="N688" i="2" s="1"/>
  <c r="K687" i="2"/>
  <c r="J687" i="2"/>
  <c r="J686" i="2"/>
  <c r="K685" i="2"/>
  <c r="J685" i="2"/>
  <c r="J684" i="2"/>
  <c r="K273" i="3"/>
  <c r="J273" i="3"/>
  <c r="J272" i="3"/>
  <c r="M272" i="3" s="1"/>
  <c r="N272" i="3" s="1"/>
  <c r="J274" i="3"/>
  <c r="M274" i="3" s="1"/>
  <c r="N274" i="3" s="1"/>
  <c r="J691" i="2"/>
  <c r="L695" i="2"/>
  <c r="K695" i="2"/>
  <c r="J695" i="2"/>
  <c r="J694" i="2"/>
  <c r="J693" i="2"/>
  <c r="K692" i="2"/>
  <c r="J692" i="2"/>
  <c r="J690" i="2"/>
  <c r="J689" i="2"/>
  <c r="J278" i="3"/>
  <c r="M278" i="3" s="1"/>
  <c r="N278" i="3" s="1"/>
  <c r="J277" i="3"/>
  <c r="M277" i="3" s="1"/>
  <c r="N277" i="3" s="1"/>
  <c r="J276" i="3"/>
  <c r="M276" i="3" s="1"/>
  <c r="N276" i="3" s="1"/>
  <c r="J275" i="3"/>
  <c r="M275" i="3" s="1"/>
  <c r="N275" i="3" s="1"/>
  <c r="J701" i="2"/>
  <c r="M701" i="2" s="1"/>
  <c r="N701" i="2" s="1"/>
  <c r="J700" i="2"/>
  <c r="M700" i="2" s="1"/>
  <c r="N700" i="2" s="1"/>
  <c r="J699" i="2"/>
  <c r="M699" i="2" s="1"/>
  <c r="N699" i="2" s="1"/>
  <c r="J698" i="2"/>
  <c r="M698" i="2" s="1"/>
  <c r="N698" i="2" s="1"/>
  <c r="J697" i="2"/>
  <c r="M697" i="2" s="1"/>
  <c r="N697" i="2" s="1"/>
  <c r="J696" i="2"/>
  <c r="M696" i="2" s="1"/>
  <c r="N696" i="2" s="1"/>
  <c r="J281" i="3"/>
  <c r="M281" i="3" s="1"/>
  <c r="N281" i="3" s="1"/>
  <c r="J280" i="3"/>
  <c r="M280" i="3" s="1"/>
  <c r="N280" i="3" s="1"/>
  <c r="J279" i="3"/>
  <c r="M279" i="3" s="1"/>
  <c r="N279" i="3" s="1"/>
  <c r="J706" i="2"/>
  <c r="J705" i="2"/>
  <c r="J704" i="2"/>
  <c r="J703" i="2"/>
  <c r="J702" i="2"/>
  <c r="J283" i="3"/>
  <c r="M283" i="3" s="1"/>
  <c r="N283" i="3" s="1"/>
  <c r="J282" i="3"/>
  <c r="M282" i="3" s="1"/>
  <c r="N282" i="3" s="1"/>
  <c r="J284" i="3"/>
  <c r="M284" i="3" s="1"/>
  <c r="N284" i="3" s="1"/>
  <c r="K712" i="2"/>
  <c r="J712" i="2"/>
  <c r="J711" i="2"/>
  <c r="J710" i="2"/>
  <c r="M710" i="2" s="1"/>
  <c r="N710" i="2" s="1"/>
  <c r="J709" i="2"/>
  <c r="K708" i="2"/>
  <c r="J708" i="2"/>
  <c r="K707" i="2"/>
  <c r="J707" i="2"/>
  <c r="J288" i="3"/>
  <c r="J287" i="3"/>
  <c r="M287" i="3" s="1"/>
  <c r="N287" i="3" s="1"/>
  <c r="J286" i="3"/>
  <c r="K285" i="3"/>
  <c r="J285" i="3"/>
  <c r="J719" i="2"/>
  <c r="K718" i="2"/>
  <c r="J718" i="2"/>
  <c r="K717" i="2"/>
  <c r="J717" i="2"/>
  <c r="L716" i="2"/>
  <c r="K716" i="2"/>
  <c r="J716" i="2"/>
  <c r="K715" i="2"/>
  <c r="J715" i="2"/>
  <c r="J714" i="2"/>
  <c r="J713" i="2"/>
  <c r="J289" i="3"/>
  <c r="M289" i="3" s="1"/>
  <c r="N289" i="3" s="1"/>
  <c r="J723" i="2"/>
  <c r="M723" i="2" s="1"/>
  <c r="N723" i="2" s="1"/>
  <c r="J722" i="2"/>
  <c r="M722" i="2" s="1"/>
  <c r="N722" i="2" s="1"/>
  <c r="J721" i="2"/>
  <c r="M721" i="2" s="1"/>
  <c r="N721" i="2" s="1"/>
  <c r="J720" i="2"/>
  <c r="M720" i="2" s="1"/>
  <c r="N720" i="2" s="1"/>
  <c r="L730" i="2"/>
  <c r="K730" i="2"/>
  <c r="J730" i="2"/>
  <c r="J729" i="2"/>
  <c r="M729" i="2" s="1"/>
  <c r="N729" i="2" s="1"/>
  <c r="J728" i="2"/>
  <c r="J727" i="2"/>
  <c r="K726" i="2"/>
  <c r="J726" i="2"/>
  <c r="J725" i="2"/>
  <c r="J724" i="2"/>
  <c r="J292" i="3"/>
  <c r="J291" i="3"/>
  <c r="J290" i="3"/>
  <c r="J294" i="3"/>
  <c r="M294" i="3" s="1"/>
  <c r="N294" i="3" s="1"/>
  <c r="J293" i="3"/>
  <c r="M293" i="3" s="1"/>
  <c r="N293" i="3" s="1"/>
  <c r="J735" i="2"/>
  <c r="J734" i="2"/>
  <c r="J733" i="2"/>
  <c r="L732" i="2"/>
  <c r="K732" i="2"/>
  <c r="J732" i="2"/>
  <c r="J731" i="2"/>
  <c r="K296" i="3"/>
  <c r="J296" i="3"/>
  <c r="J295" i="3"/>
  <c r="L736" i="2"/>
  <c r="K736" i="2"/>
  <c r="J736" i="2"/>
  <c r="J740" i="2"/>
  <c r="J741" i="2"/>
  <c r="L739" i="2"/>
  <c r="K739" i="2"/>
  <c r="J739" i="2"/>
  <c r="K738" i="2"/>
  <c r="J738" i="2"/>
  <c r="J737" i="2"/>
  <c r="J299" i="3"/>
  <c r="M299" i="3" s="1"/>
  <c r="N299" i="3" s="1"/>
  <c r="J298" i="3"/>
  <c r="M298" i="3" s="1"/>
  <c r="N298" i="3" s="1"/>
  <c r="J297" i="3"/>
  <c r="M297" i="3" s="1"/>
  <c r="N297" i="3" s="1"/>
  <c r="J743" i="2"/>
  <c r="M743" i="2" s="1"/>
  <c r="N743" i="2" s="1"/>
  <c r="J742" i="2"/>
  <c r="M742" i="2" s="1"/>
  <c r="N742" i="2" s="1"/>
  <c r="J748" i="2"/>
  <c r="K748" i="2"/>
  <c r="J747" i="2"/>
  <c r="J746" i="2"/>
  <c r="J745" i="2"/>
  <c r="J744" i="2"/>
  <c r="J749" i="2"/>
  <c r="M749" i="2" s="1"/>
  <c r="N749" i="2" s="1"/>
  <c r="J303" i="3"/>
  <c r="M303" i="3" s="1"/>
  <c r="N303" i="3" s="1"/>
  <c r="J302" i="3"/>
  <c r="M302" i="3" s="1"/>
  <c r="N302" i="3" s="1"/>
  <c r="J301" i="3"/>
  <c r="M301" i="3" s="1"/>
  <c r="N301" i="3" s="1"/>
  <c r="J300" i="3"/>
  <c r="M300" i="3" s="1"/>
  <c r="N300" i="3" s="1"/>
  <c r="J755" i="2"/>
  <c r="M755" i="2" s="1"/>
  <c r="N755" i="2" s="1"/>
  <c r="J754" i="2"/>
  <c r="M754" i="2" s="1"/>
  <c r="N754" i="2" s="1"/>
  <c r="J753" i="2"/>
  <c r="M753" i="2" s="1"/>
  <c r="N753" i="2" s="1"/>
  <c r="J752" i="2"/>
  <c r="M752" i="2" s="1"/>
  <c r="N752" i="2" s="1"/>
  <c r="J751" i="2"/>
  <c r="M751" i="2" s="1"/>
  <c r="N751" i="2" s="1"/>
  <c r="J750" i="2"/>
  <c r="M750" i="2" s="1"/>
  <c r="N750" i="2" s="1"/>
  <c r="J304" i="3"/>
  <c r="J756" i="2"/>
  <c r="J760" i="2"/>
  <c r="J759" i="2"/>
  <c r="J758" i="2"/>
  <c r="L757" i="2"/>
  <c r="K757" i="2"/>
  <c r="J757" i="2"/>
  <c r="J775" i="2"/>
  <c r="K777" i="2"/>
  <c r="J314" i="3"/>
  <c r="K313" i="3"/>
  <c r="J313" i="3"/>
  <c r="J312" i="3"/>
  <c r="J311" i="3"/>
  <c r="K310" i="3"/>
  <c r="J310" i="3"/>
  <c r="J309" i="3"/>
  <c r="J308" i="3"/>
  <c r="J307" i="3"/>
  <c r="K306" i="3"/>
  <c r="J306" i="3"/>
  <c r="K305" i="3"/>
  <c r="J305" i="3"/>
  <c r="J787" i="2"/>
  <c r="J786" i="2"/>
  <c r="M786" i="2" s="1"/>
  <c r="N786" i="2" s="1"/>
  <c r="J785" i="2"/>
  <c r="J784" i="2"/>
  <c r="L783" i="2"/>
  <c r="K783" i="2"/>
  <c r="J783" i="2"/>
  <c r="L782" i="2"/>
  <c r="K782" i="2"/>
  <c r="J782" i="2"/>
  <c r="J781" i="2"/>
  <c r="L780" i="2"/>
  <c r="K780" i="2"/>
  <c r="J780" i="2"/>
  <c r="J779" i="2"/>
  <c r="J778" i="2"/>
  <c r="J777" i="2"/>
  <c r="K776" i="2"/>
  <c r="J776" i="2"/>
  <c r="J774" i="2"/>
  <c r="K773" i="2"/>
  <c r="J773" i="2"/>
  <c r="J772" i="2"/>
  <c r="L771" i="2"/>
  <c r="K771" i="2"/>
  <c r="J771" i="2"/>
  <c r="J770" i="2"/>
  <c r="J769" i="2"/>
  <c r="K768" i="2"/>
  <c r="J768" i="2"/>
  <c r="K767" i="2"/>
  <c r="J767" i="2"/>
  <c r="L766" i="2"/>
  <c r="K766" i="2"/>
  <c r="J766" i="2"/>
  <c r="L765" i="2"/>
  <c r="K765" i="2"/>
  <c r="J765" i="2"/>
  <c r="L764" i="2"/>
  <c r="K764" i="2"/>
  <c r="J764" i="2"/>
  <c r="J763" i="2"/>
  <c r="L762" i="2"/>
  <c r="K762" i="2"/>
  <c r="J762" i="2"/>
  <c r="L761" i="2"/>
  <c r="K761" i="2"/>
  <c r="J761" i="2"/>
  <c r="N250" i="2" l="1"/>
  <c r="N326" i="2"/>
  <c r="N468" i="2"/>
  <c r="N383" i="2"/>
  <c r="M188" i="3"/>
  <c r="N188" i="3" s="1"/>
  <c r="M203" i="3"/>
  <c r="N203" i="3" s="1"/>
  <c r="M205" i="3"/>
  <c r="N205" i="3" s="1"/>
  <c r="M197" i="3"/>
  <c r="N197" i="3" s="1"/>
  <c r="M185" i="3"/>
  <c r="N185" i="3" s="1"/>
  <c r="M557" i="2"/>
  <c r="N557" i="2" s="1"/>
  <c r="M43" i="4"/>
  <c r="N43" i="4" s="1"/>
  <c r="M181" i="3"/>
  <c r="N181" i="3" s="1"/>
  <c r="M182" i="3"/>
  <c r="N182" i="3" s="1"/>
  <c r="M183" i="3"/>
  <c r="N183" i="3" s="1"/>
  <c r="M551" i="2"/>
  <c r="N551" i="2" s="1"/>
  <c r="M552" i="2"/>
  <c r="N552" i="2" s="1"/>
  <c r="M553" i="2"/>
  <c r="N553" i="2" s="1"/>
  <c r="M554" i="2"/>
  <c r="N554" i="2" s="1"/>
  <c r="M555" i="2"/>
  <c r="N555" i="2" s="1"/>
  <c r="M556" i="2"/>
  <c r="N556" i="2" s="1"/>
  <c r="M44" i="4"/>
  <c r="N44" i="4" s="1"/>
  <c r="M45" i="4"/>
  <c r="N45" i="4" s="1"/>
  <c r="M46" i="4"/>
  <c r="N46" i="4" s="1"/>
  <c r="M184" i="3"/>
  <c r="N184" i="3" s="1"/>
  <c r="M186" i="3"/>
  <c r="N186" i="3" s="1"/>
  <c r="M187" i="3"/>
  <c r="N187" i="3" s="1"/>
  <c r="M558" i="2"/>
  <c r="N558" i="2" s="1"/>
  <c r="M559" i="2"/>
  <c r="N559" i="2" s="1"/>
  <c r="M560" i="2"/>
  <c r="N560" i="2" s="1"/>
  <c r="M561" i="2"/>
  <c r="N561" i="2" s="1"/>
  <c r="M562" i="2"/>
  <c r="N562" i="2" s="1"/>
  <c r="M566" i="2"/>
  <c r="N566" i="2" s="1"/>
  <c r="M564" i="2"/>
  <c r="N564" i="2" s="1"/>
  <c r="M565" i="2"/>
  <c r="N565" i="2" s="1"/>
  <c r="M567" i="2"/>
  <c r="N567" i="2" s="1"/>
  <c r="M568" i="2"/>
  <c r="N568" i="2" s="1"/>
  <c r="M48" i="4"/>
  <c r="N48" i="4" s="1"/>
  <c r="M49" i="4"/>
  <c r="N49" i="4" s="1"/>
  <c r="M273" i="3"/>
  <c r="N273" i="3" s="1"/>
  <c r="M193" i="3"/>
  <c r="N193" i="3" s="1"/>
  <c r="M196" i="3"/>
  <c r="N196" i="3" s="1"/>
  <c r="M569" i="2"/>
  <c r="N569" i="2" s="1"/>
  <c r="M570" i="2"/>
  <c r="N570" i="2" s="1"/>
  <c r="M571" i="2"/>
  <c r="N571" i="2" s="1"/>
  <c r="M572" i="2"/>
  <c r="N572" i="2" s="1"/>
  <c r="M573" i="2"/>
  <c r="N573" i="2" s="1"/>
  <c r="M574" i="2"/>
  <c r="N574" i="2" s="1"/>
  <c r="M198" i="3"/>
  <c r="N198" i="3" s="1"/>
  <c r="M199" i="3"/>
  <c r="N199" i="3" s="1"/>
  <c r="M575" i="2"/>
  <c r="N575" i="2" s="1"/>
  <c r="M576" i="2"/>
  <c r="N576" i="2" s="1"/>
  <c r="M577" i="2"/>
  <c r="N577" i="2" s="1"/>
  <c r="M581" i="2"/>
  <c r="N581" i="2" s="1"/>
  <c r="M579" i="2"/>
  <c r="N579" i="2" s="1"/>
  <c r="M578" i="2"/>
  <c r="N578" i="2" s="1"/>
  <c r="M580" i="2"/>
  <c r="N580" i="2" s="1"/>
  <c r="M201" i="3"/>
  <c r="N201" i="3" s="1"/>
  <c r="M582" i="2"/>
  <c r="N582" i="2" s="1"/>
  <c r="M583" i="2"/>
  <c r="N583" i="2" s="1"/>
  <c r="M584" i="2"/>
  <c r="N584" i="2" s="1"/>
  <c r="M585" i="2"/>
  <c r="N585" i="2" s="1"/>
  <c r="M586" i="2"/>
  <c r="N586" i="2" s="1"/>
  <c r="M587" i="2"/>
  <c r="N587" i="2" s="1"/>
  <c r="M588" i="2"/>
  <c r="N588" i="2" s="1"/>
  <c r="M589" i="2"/>
  <c r="N589" i="2" s="1"/>
  <c r="M590" i="2"/>
  <c r="N590" i="2" s="1"/>
  <c r="M239" i="3"/>
  <c r="N239" i="3" s="1"/>
  <c r="M593" i="2"/>
  <c r="N593" i="2" s="1"/>
  <c r="M603" i="2"/>
  <c r="N603" i="2" s="1"/>
  <c r="M592" i="2"/>
  <c r="N592" i="2" s="1"/>
  <c r="M595" i="2"/>
  <c r="N595" i="2" s="1"/>
  <c r="M596" i="2"/>
  <c r="N596" i="2" s="1"/>
  <c r="M597" i="2"/>
  <c r="N597" i="2" s="1"/>
  <c r="M599" i="2"/>
  <c r="N599" i="2" s="1"/>
  <c r="M601" i="2"/>
  <c r="N601" i="2" s="1"/>
  <c r="M605" i="2"/>
  <c r="N605" i="2" s="1"/>
  <c r="M606" i="2"/>
  <c r="N606" i="2" s="1"/>
  <c r="M607" i="2"/>
  <c r="N607" i="2" s="1"/>
  <c r="M608" i="2"/>
  <c r="N608" i="2" s="1"/>
  <c r="M609" i="2"/>
  <c r="N609" i="2" s="1"/>
  <c r="M610" i="2"/>
  <c r="N610" i="2" s="1"/>
  <c r="M644" i="2"/>
  <c r="N644" i="2" s="1"/>
  <c r="M652" i="2"/>
  <c r="N652" i="2" s="1"/>
  <c r="M611" i="2"/>
  <c r="N611" i="2" s="1"/>
  <c r="M613" i="2"/>
  <c r="N613" i="2" s="1"/>
  <c r="M222" i="3"/>
  <c r="N222" i="3" s="1"/>
  <c r="M224" i="3"/>
  <c r="N224" i="3" s="1"/>
  <c r="M226" i="3"/>
  <c r="N226" i="3" s="1"/>
  <c r="M615" i="2"/>
  <c r="N615" i="2" s="1"/>
  <c r="M616" i="2"/>
  <c r="N616" i="2" s="1"/>
  <c r="M617" i="2"/>
  <c r="N617" i="2" s="1"/>
  <c r="M618" i="2"/>
  <c r="N618" i="2" s="1"/>
  <c r="M619" i="2"/>
  <c r="N619" i="2" s="1"/>
  <c r="M620" i="2"/>
  <c r="N620" i="2" s="1"/>
  <c r="M227" i="3"/>
  <c r="N227" i="3" s="1"/>
  <c r="M228" i="3"/>
  <c r="N228" i="3" s="1"/>
  <c r="M621" i="2"/>
  <c r="N621" i="2" s="1"/>
  <c r="M622" i="2"/>
  <c r="N622" i="2" s="1"/>
  <c r="M623" i="2"/>
  <c r="N623" i="2" s="1"/>
  <c r="M624" i="2"/>
  <c r="N624" i="2" s="1"/>
  <c r="M230" i="3"/>
  <c r="N230" i="3" s="1"/>
  <c r="M231" i="3"/>
  <c r="N231" i="3" s="1"/>
  <c r="M232" i="3"/>
  <c r="N232" i="3" s="1"/>
  <c r="M233" i="3"/>
  <c r="N233" i="3" s="1"/>
  <c r="M625" i="2"/>
  <c r="N625" i="2" s="1"/>
  <c r="M626" i="2"/>
  <c r="N626" i="2" s="1"/>
  <c r="M627" i="2"/>
  <c r="N627" i="2" s="1"/>
  <c r="M628" i="2"/>
  <c r="N628" i="2" s="1"/>
  <c r="M629" i="2"/>
  <c r="N629" i="2" s="1"/>
  <c r="M630" i="2"/>
  <c r="N630" i="2" s="1"/>
  <c r="M234" i="3"/>
  <c r="N234" i="3" s="1"/>
  <c r="M236" i="3"/>
  <c r="N236" i="3" s="1"/>
  <c r="M237" i="3"/>
  <c r="N237" i="3" s="1"/>
  <c r="M238" i="3"/>
  <c r="N238" i="3" s="1"/>
  <c r="M631" i="2"/>
  <c r="N631" i="2" s="1"/>
  <c r="M632" i="2"/>
  <c r="N632" i="2" s="1"/>
  <c r="M633" i="2"/>
  <c r="N633" i="2" s="1"/>
  <c r="M634" i="2"/>
  <c r="N634" i="2" s="1"/>
  <c r="M635" i="2"/>
  <c r="N635" i="2" s="1"/>
  <c r="M636" i="2"/>
  <c r="N636" i="2" s="1"/>
  <c r="M637" i="2"/>
  <c r="N637" i="2" s="1"/>
  <c r="M638" i="2"/>
  <c r="N638" i="2" s="1"/>
  <c r="M240" i="3"/>
  <c r="N240" i="3" s="1"/>
  <c r="M639" i="2"/>
  <c r="N639" i="2" s="1"/>
  <c r="M640" i="2"/>
  <c r="N640" i="2" s="1"/>
  <c r="M641" i="2"/>
  <c r="N641" i="2" s="1"/>
  <c r="M642" i="2"/>
  <c r="N642" i="2" s="1"/>
  <c r="M643" i="2"/>
  <c r="N643" i="2" s="1"/>
  <c r="M645" i="2"/>
  <c r="N645" i="2" s="1"/>
  <c r="M646" i="2"/>
  <c r="N646" i="2" s="1"/>
  <c r="M648" i="2"/>
  <c r="N648" i="2" s="1"/>
  <c r="M649" i="2"/>
  <c r="N649" i="2" s="1"/>
  <c r="M651" i="2"/>
  <c r="N651" i="2" s="1"/>
  <c r="M653" i="2"/>
  <c r="N653" i="2" s="1"/>
  <c r="M654" i="2"/>
  <c r="N654" i="2" s="1"/>
  <c r="M655" i="2"/>
  <c r="N655" i="2" s="1"/>
  <c r="M656" i="2"/>
  <c r="N656" i="2" s="1"/>
  <c r="M251" i="3"/>
  <c r="N251" i="3" s="1"/>
  <c r="M252" i="3"/>
  <c r="N252" i="3" s="1"/>
  <c r="M253" i="3"/>
  <c r="N253" i="3" s="1"/>
  <c r="M658" i="2"/>
  <c r="N658" i="2" s="1"/>
  <c r="M659" i="2"/>
  <c r="N659" i="2" s="1"/>
  <c r="M660" i="2"/>
  <c r="N660" i="2" s="1"/>
  <c r="M661" i="2"/>
  <c r="N661" i="2" s="1"/>
  <c r="M662" i="2"/>
  <c r="N662" i="2" s="1"/>
  <c r="M663" i="2"/>
  <c r="N663" i="2" s="1"/>
  <c r="M664" i="2"/>
  <c r="N664" i="2" s="1"/>
  <c r="M665" i="2"/>
  <c r="N665" i="2" s="1"/>
  <c r="M667" i="2"/>
  <c r="N667" i="2" s="1"/>
  <c r="M259" i="3"/>
  <c r="N259" i="3" s="1"/>
  <c r="M260" i="3"/>
  <c r="N260" i="3" s="1"/>
  <c r="M261" i="3"/>
  <c r="N261" i="3" s="1"/>
  <c r="M668" i="2"/>
  <c r="N668" i="2" s="1"/>
  <c r="M669" i="2"/>
  <c r="N669" i="2" s="1"/>
  <c r="M670" i="2"/>
  <c r="N670" i="2" s="1"/>
  <c r="M671" i="2"/>
  <c r="N671" i="2" s="1"/>
  <c r="M672" i="2"/>
  <c r="N672" i="2" s="1"/>
  <c r="M675" i="2"/>
  <c r="N675" i="2" s="1"/>
  <c r="M676" i="2"/>
  <c r="N676" i="2" s="1"/>
  <c r="M677" i="2"/>
  <c r="N677" i="2" s="1"/>
  <c r="M678" i="2"/>
  <c r="N678" i="2" s="1"/>
  <c r="M266" i="3"/>
  <c r="N266" i="3" s="1"/>
  <c r="M267" i="3"/>
  <c r="N267" i="3" s="1"/>
  <c r="M268" i="3"/>
  <c r="N268" i="3" s="1"/>
  <c r="M679" i="2"/>
  <c r="N679" i="2" s="1"/>
  <c r="M680" i="2"/>
  <c r="N680" i="2" s="1"/>
  <c r="M681" i="2"/>
  <c r="N681" i="2" s="1"/>
  <c r="M682" i="2"/>
  <c r="N682" i="2" s="1"/>
  <c r="M683" i="2"/>
  <c r="N683" i="2" s="1"/>
  <c r="M270" i="3"/>
  <c r="N270" i="3" s="1"/>
  <c r="M271" i="3"/>
  <c r="N271" i="3" s="1"/>
  <c r="M684" i="2"/>
  <c r="N684" i="2" s="1"/>
  <c r="M685" i="2"/>
  <c r="N685" i="2" s="1"/>
  <c r="M686" i="2"/>
  <c r="N686" i="2" s="1"/>
  <c r="M687" i="2"/>
  <c r="N687" i="2" s="1"/>
  <c r="M689" i="2"/>
  <c r="N689" i="2" s="1"/>
  <c r="M690" i="2"/>
  <c r="N690" i="2" s="1"/>
  <c r="M691" i="2"/>
  <c r="N691" i="2" s="1"/>
  <c r="M692" i="2"/>
  <c r="N692" i="2" s="1"/>
  <c r="M693" i="2"/>
  <c r="N693" i="2" s="1"/>
  <c r="M694" i="2"/>
  <c r="N694" i="2" s="1"/>
  <c r="M695" i="2"/>
  <c r="N695" i="2" s="1"/>
  <c r="M702" i="2"/>
  <c r="N702" i="2" s="1"/>
  <c r="M703" i="2"/>
  <c r="N703" i="2" s="1"/>
  <c r="M704" i="2"/>
  <c r="N704" i="2" s="1"/>
  <c r="M705" i="2"/>
  <c r="N705" i="2" s="1"/>
  <c r="M706" i="2"/>
  <c r="N706" i="2" s="1"/>
  <c r="M707" i="2"/>
  <c r="N707" i="2" s="1"/>
  <c r="M712" i="2"/>
  <c r="N712" i="2" s="1"/>
  <c r="M708" i="2"/>
  <c r="N708" i="2" s="1"/>
  <c r="M709" i="2"/>
  <c r="N709" i="2" s="1"/>
  <c r="M711" i="2"/>
  <c r="N711" i="2" s="1"/>
  <c r="M285" i="3"/>
  <c r="N285" i="3" s="1"/>
  <c r="M286" i="3"/>
  <c r="N286" i="3" s="1"/>
  <c r="M288" i="3"/>
  <c r="N288" i="3" s="1"/>
  <c r="M713" i="2"/>
  <c r="N713" i="2" s="1"/>
  <c r="M714" i="2"/>
  <c r="N714" i="2" s="1"/>
  <c r="M715" i="2"/>
  <c r="N715" i="2" s="1"/>
  <c r="M716" i="2"/>
  <c r="N716" i="2" s="1"/>
  <c r="M717" i="2"/>
  <c r="N717" i="2" s="1"/>
  <c r="M718" i="2"/>
  <c r="N718" i="2" s="1"/>
  <c r="M719" i="2"/>
  <c r="N719" i="2" s="1"/>
  <c r="M290" i="3"/>
  <c r="N290" i="3" s="1"/>
  <c r="M291" i="3"/>
  <c r="N291" i="3" s="1"/>
  <c r="M292" i="3"/>
  <c r="N292" i="3" s="1"/>
  <c r="M724" i="2"/>
  <c r="N724" i="2" s="1"/>
  <c r="M725" i="2"/>
  <c r="N725" i="2" s="1"/>
  <c r="M726" i="2"/>
  <c r="N726" i="2" s="1"/>
  <c r="M727" i="2"/>
  <c r="N727" i="2" s="1"/>
  <c r="M728" i="2"/>
  <c r="N728" i="2" s="1"/>
  <c r="M730" i="2"/>
  <c r="N730" i="2" s="1"/>
  <c r="M731" i="2"/>
  <c r="N731" i="2" s="1"/>
  <c r="M732" i="2"/>
  <c r="N732" i="2" s="1"/>
  <c r="M733" i="2"/>
  <c r="N733" i="2" s="1"/>
  <c r="M734" i="2"/>
  <c r="N734" i="2" s="1"/>
  <c r="M735" i="2"/>
  <c r="N735" i="2" s="1"/>
  <c r="M295" i="3"/>
  <c r="N295" i="3" s="1"/>
  <c r="M296" i="3"/>
  <c r="N296" i="3" s="1"/>
  <c r="M736" i="2"/>
  <c r="N736" i="2" s="1"/>
  <c r="M737" i="2"/>
  <c r="N737" i="2" s="1"/>
  <c r="M738" i="2"/>
  <c r="N738" i="2" s="1"/>
  <c r="M739" i="2"/>
  <c r="N739" i="2" s="1"/>
  <c r="M740" i="2"/>
  <c r="N740" i="2" s="1"/>
  <c r="M741" i="2"/>
  <c r="N741" i="2" s="1"/>
  <c r="M744" i="2"/>
  <c r="N744" i="2" s="1"/>
  <c r="M745" i="2"/>
  <c r="N745" i="2" s="1"/>
  <c r="M746" i="2"/>
  <c r="N746" i="2" s="1"/>
  <c r="M747" i="2"/>
  <c r="N747" i="2" s="1"/>
  <c r="M748" i="2"/>
  <c r="N748" i="2" s="1"/>
  <c r="M304" i="3"/>
  <c r="N304" i="3" s="1"/>
  <c r="M756" i="2"/>
  <c r="N756" i="2" s="1"/>
  <c r="M757" i="2"/>
  <c r="N757" i="2" s="1"/>
  <c r="M758" i="2"/>
  <c r="N758" i="2" s="1"/>
  <c r="M759" i="2"/>
  <c r="N759" i="2" s="1"/>
  <c r="M760" i="2"/>
  <c r="N760" i="2" s="1"/>
  <c r="M305" i="3"/>
  <c r="N305" i="3" s="1"/>
  <c r="M306" i="3"/>
  <c r="N306" i="3" s="1"/>
  <c r="M307" i="3"/>
  <c r="N307" i="3" s="1"/>
  <c r="M761" i="2"/>
  <c r="N761" i="2" s="1"/>
  <c r="M763" i="2"/>
  <c r="N763" i="2" s="1"/>
  <c r="M308" i="3"/>
  <c r="N308" i="3" s="1"/>
  <c r="M767" i="2"/>
  <c r="N767" i="2" s="1"/>
  <c r="M770" i="2"/>
  <c r="N770" i="2" s="1"/>
  <c r="M771" i="2"/>
  <c r="N771" i="2" s="1"/>
  <c r="M309" i="3"/>
  <c r="N309" i="3" s="1"/>
  <c r="M772" i="2"/>
  <c r="N772" i="2" s="1"/>
  <c r="M775" i="2"/>
  <c r="N775" i="2" s="1"/>
  <c r="M310" i="3"/>
  <c r="N310" i="3" s="1"/>
  <c r="M311" i="3"/>
  <c r="N311" i="3" s="1"/>
  <c r="M777" i="2"/>
  <c r="N777" i="2" s="1"/>
  <c r="M779" i="2"/>
  <c r="N779" i="2" s="1"/>
  <c r="M312" i="3"/>
  <c r="N312" i="3" s="1"/>
  <c r="M313" i="3"/>
  <c r="N313" i="3" s="1"/>
  <c r="M314" i="3"/>
  <c r="N314" i="3" s="1"/>
  <c r="M783" i="2"/>
  <c r="N783" i="2" s="1"/>
  <c r="M787" i="2"/>
  <c r="N787" i="2" s="1"/>
  <c r="M766" i="2"/>
  <c r="N766" i="2" s="1"/>
  <c r="M768" i="2"/>
  <c r="N768" i="2" s="1"/>
  <c r="M773" i="2"/>
  <c r="N773" i="2" s="1"/>
  <c r="M782" i="2"/>
  <c r="N782" i="2" s="1"/>
  <c r="M784" i="2"/>
  <c r="N784" i="2" s="1"/>
  <c r="M762" i="2"/>
  <c r="N762" i="2" s="1"/>
  <c r="M764" i="2"/>
  <c r="N764" i="2" s="1"/>
  <c r="M769" i="2"/>
  <c r="N769" i="2" s="1"/>
  <c r="M778" i="2"/>
  <c r="N778" i="2" s="1"/>
  <c r="M780" i="2"/>
  <c r="N780" i="2" s="1"/>
  <c r="M785" i="2"/>
  <c r="N785" i="2" s="1"/>
  <c r="M765" i="2"/>
  <c r="N765" i="2" s="1"/>
  <c r="M774" i="2"/>
  <c r="N774" i="2" s="1"/>
  <c r="M776" i="2"/>
  <c r="N776" i="2" s="1"/>
  <c r="M781" i="2"/>
  <c r="N781" i="2" s="1"/>
  <c r="J790" i="2"/>
  <c r="L797" i="2"/>
  <c r="K797" i="2"/>
  <c r="J797" i="2"/>
  <c r="L796" i="2"/>
  <c r="K796" i="2"/>
  <c r="J796" i="2"/>
  <c r="J795" i="2"/>
  <c r="L794" i="2"/>
  <c r="K794" i="2"/>
  <c r="J794" i="2"/>
  <c r="J793" i="2"/>
  <c r="J792" i="2"/>
  <c r="J791" i="2"/>
  <c r="J789" i="2"/>
  <c r="J788" i="2"/>
  <c r="J803" i="2"/>
  <c r="K802" i="2"/>
  <c r="J802" i="2"/>
  <c r="J801" i="2"/>
  <c r="K800" i="2"/>
  <c r="J800" i="2"/>
  <c r="L799" i="2"/>
  <c r="K799" i="2"/>
  <c r="J799" i="2"/>
  <c r="L798" i="2"/>
  <c r="K798" i="2"/>
  <c r="J798" i="2"/>
  <c r="J823" i="2"/>
  <c r="J822" i="2"/>
  <c r="L821" i="2"/>
  <c r="K821" i="2"/>
  <c r="J821" i="2"/>
  <c r="L820" i="2"/>
  <c r="K820" i="2"/>
  <c r="J820" i="2"/>
  <c r="L819" i="2"/>
  <c r="K819" i="2"/>
  <c r="J819" i="2"/>
  <c r="J818" i="2"/>
  <c r="J817" i="2"/>
  <c r="J816" i="2"/>
  <c r="J815" i="2"/>
  <c r="K814" i="2"/>
  <c r="J814" i="2"/>
  <c r="L813" i="2"/>
  <c r="K813" i="2"/>
  <c r="J813" i="2"/>
  <c r="J812" i="2"/>
  <c r="J811" i="2"/>
  <c r="J810" i="2"/>
  <c r="J809" i="2"/>
  <c r="J808" i="2"/>
  <c r="J807" i="2"/>
  <c r="J806" i="2"/>
  <c r="J805" i="2"/>
  <c r="K804" i="2"/>
  <c r="J804" i="2"/>
  <c r="M788" i="2" l="1"/>
  <c r="N788" i="2" s="1"/>
  <c r="M789" i="2"/>
  <c r="N789" i="2" s="1"/>
  <c r="M790" i="2"/>
  <c r="N790" i="2" s="1"/>
  <c r="M797" i="2"/>
  <c r="N797" i="2" s="1"/>
  <c r="M791" i="2"/>
  <c r="N791" i="2" s="1"/>
  <c r="M792" i="2"/>
  <c r="N792" i="2" s="1"/>
  <c r="M793" i="2"/>
  <c r="N793" i="2" s="1"/>
  <c r="M794" i="2"/>
  <c r="N794" i="2" s="1"/>
  <c r="M795" i="2"/>
  <c r="N795" i="2" s="1"/>
  <c r="M796" i="2"/>
  <c r="N796" i="2" s="1"/>
  <c r="M799" i="2"/>
  <c r="N799" i="2" s="1"/>
  <c r="M798" i="2"/>
  <c r="N798" i="2" s="1"/>
  <c r="M800" i="2"/>
  <c r="N800" i="2" s="1"/>
  <c r="M801" i="2"/>
  <c r="N801" i="2" s="1"/>
  <c r="M802" i="2"/>
  <c r="N802" i="2" s="1"/>
  <c r="M803" i="2"/>
  <c r="N803" i="2" s="1"/>
  <c r="M804" i="2"/>
  <c r="N804" i="2" s="1"/>
  <c r="M805" i="2"/>
  <c r="N805" i="2" s="1"/>
  <c r="M806" i="2"/>
  <c r="N806" i="2" s="1"/>
  <c r="M807" i="2"/>
  <c r="N807" i="2" s="1"/>
  <c r="M808" i="2"/>
  <c r="N808" i="2" s="1"/>
  <c r="M809" i="2"/>
  <c r="N809" i="2" s="1"/>
  <c r="M810" i="2"/>
  <c r="N810" i="2" s="1"/>
  <c r="M811" i="2"/>
  <c r="N811" i="2" s="1"/>
  <c r="M812" i="2"/>
  <c r="N812" i="2" s="1"/>
  <c r="M813" i="2"/>
  <c r="N813" i="2" s="1"/>
  <c r="M814" i="2"/>
  <c r="N814" i="2" s="1"/>
  <c r="M815" i="2"/>
  <c r="N815" i="2" s="1"/>
  <c r="M816" i="2"/>
  <c r="N816" i="2" s="1"/>
  <c r="M817" i="2"/>
  <c r="N817" i="2" s="1"/>
  <c r="M818" i="2"/>
  <c r="N818" i="2" s="1"/>
  <c r="M819" i="2"/>
  <c r="N819" i="2" s="1"/>
  <c r="M820" i="2"/>
  <c r="N820" i="2" s="1"/>
  <c r="M821" i="2"/>
  <c r="N821" i="2" s="1"/>
  <c r="M822" i="2"/>
  <c r="N822" i="2" s="1"/>
  <c r="M823" i="2"/>
  <c r="N823" i="2" s="1"/>
  <c r="I11" i="1" l="1"/>
  <c r="L11" i="1" s="1"/>
  <c r="I13" i="1"/>
  <c r="L13" i="1" s="1"/>
  <c r="I12" i="1"/>
  <c r="L12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2" i="1"/>
  <c r="L42" i="1" s="1"/>
  <c r="I41" i="1"/>
  <c r="L41" i="1" s="1"/>
  <c r="I40" i="1"/>
  <c r="L40" i="1" s="1"/>
  <c r="I43" i="1"/>
  <c r="L43" i="1" s="1"/>
  <c r="I44" i="1"/>
  <c r="L44" i="1" s="1"/>
  <c r="J46" i="1"/>
  <c r="I46" i="1"/>
  <c r="I45" i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9" i="1"/>
  <c r="L59" i="1" s="1"/>
  <c r="I58" i="1"/>
  <c r="L58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9" i="1"/>
  <c r="L69" i="1" s="1"/>
  <c r="I67" i="1"/>
  <c r="L67" i="1" s="1"/>
  <c r="I68" i="1"/>
  <c r="L68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90" i="1"/>
  <c r="L90" i="1" s="1"/>
  <c r="I89" i="1"/>
  <c r="L89" i="1" s="1"/>
  <c r="I88" i="1"/>
  <c r="L88" i="1" s="1"/>
  <c r="I87" i="1"/>
  <c r="L87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9" i="1"/>
  <c r="L99" i="1" s="1"/>
  <c r="I98" i="1"/>
  <c r="L98" i="1" s="1"/>
  <c r="I100" i="1"/>
  <c r="L100" i="1" s="1"/>
  <c r="I103" i="1"/>
  <c r="L103" i="1" s="1"/>
  <c r="I102" i="1"/>
  <c r="L102" i="1" s="1"/>
  <c r="I101" i="1"/>
  <c r="L101" i="1" s="1"/>
  <c r="I104" i="1"/>
  <c r="L104" i="1" s="1"/>
  <c r="I105" i="1"/>
  <c r="L105" i="1" s="1"/>
  <c r="I106" i="1"/>
  <c r="L106" i="1" s="1"/>
  <c r="I107" i="1"/>
  <c r="L107" i="1" s="1"/>
  <c r="I108" i="1"/>
  <c r="L108" i="1" s="1"/>
  <c r="I109" i="1"/>
  <c r="L109" i="1" s="1"/>
  <c r="I110" i="1"/>
  <c r="L110" i="1" s="1"/>
  <c r="I111" i="1"/>
  <c r="L111" i="1" s="1"/>
  <c r="I112" i="1"/>
  <c r="L112" i="1" s="1"/>
  <c r="I113" i="1"/>
  <c r="L113" i="1" s="1"/>
  <c r="I115" i="1"/>
  <c r="L115" i="1" s="1"/>
  <c r="I116" i="1"/>
  <c r="L116" i="1" s="1"/>
  <c r="I114" i="1"/>
  <c r="L114" i="1" s="1"/>
  <c r="I117" i="1"/>
  <c r="L117" i="1" s="1"/>
  <c r="I118" i="1"/>
  <c r="L118" i="1" s="1"/>
  <c r="I119" i="1"/>
  <c r="L119" i="1" s="1"/>
  <c r="I120" i="1"/>
  <c r="L120" i="1" s="1"/>
  <c r="I122" i="1"/>
  <c r="L122" i="1" s="1"/>
  <c r="I121" i="1"/>
  <c r="L121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1" i="1"/>
  <c r="L141" i="1" s="1"/>
  <c r="I140" i="1"/>
  <c r="L140" i="1" s="1"/>
  <c r="I142" i="1"/>
  <c r="L142" i="1" s="1"/>
  <c r="I143" i="1"/>
  <c r="L143" i="1" s="1"/>
  <c r="I144" i="1"/>
  <c r="L144" i="1" s="1"/>
  <c r="I145" i="1"/>
  <c r="L145" i="1" s="1"/>
  <c r="I146" i="1"/>
  <c r="L146" i="1" s="1"/>
  <c r="I148" i="1"/>
  <c r="L148" i="1" s="1"/>
  <c r="I147" i="1"/>
  <c r="L147" i="1" s="1"/>
  <c r="I149" i="1"/>
  <c r="L149" i="1" s="1"/>
  <c r="I152" i="1"/>
  <c r="L152" i="1" s="1"/>
  <c r="I151" i="1"/>
  <c r="L151" i="1" s="1"/>
  <c r="I150" i="1"/>
  <c r="L150" i="1" s="1"/>
  <c r="I155" i="1"/>
  <c r="L155" i="1" s="1"/>
  <c r="I154" i="1"/>
  <c r="L154" i="1" s="1"/>
  <c r="I153" i="1"/>
  <c r="L153" i="1" s="1"/>
  <c r="I159" i="1"/>
  <c r="L159" i="1" s="1"/>
  <c r="I158" i="1"/>
  <c r="L158" i="1" s="1"/>
  <c r="I157" i="1"/>
  <c r="L157" i="1" s="1"/>
  <c r="I156" i="1"/>
  <c r="L156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7" i="1"/>
  <c r="L167" i="1" s="1"/>
  <c r="I166" i="1"/>
  <c r="L166" i="1" s="1"/>
  <c r="I168" i="1"/>
  <c r="L168" i="1" s="1"/>
  <c r="I169" i="1"/>
  <c r="L169" i="1" s="1"/>
  <c r="I172" i="1"/>
  <c r="L172" i="1" s="1"/>
  <c r="I171" i="1"/>
  <c r="L171" i="1" s="1"/>
  <c r="I170" i="1"/>
  <c r="L170" i="1" s="1"/>
  <c r="I175" i="1"/>
  <c r="L175" i="1" s="1"/>
  <c r="I174" i="1"/>
  <c r="L174" i="1" s="1"/>
  <c r="I173" i="1"/>
  <c r="L173" i="1" s="1"/>
  <c r="I178" i="1"/>
  <c r="L178" i="1" s="1"/>
  <c r="I177" i="1"/>
  <c r="L177" i="1" s="1"/>
  <c r="I176" i="1"/>
  <c r="L176" i="1" s="1"/>
  <c r="I179" i="1"/>
  <c r="L179" i="1" s="1"/>
  <c r="I180" i="1"/>
  <c r="L180" i="1" s="1"/>
  <c r="I181" i="1"/>
  <c r="L181" i="1" s="1"/>
  <c r="I182" i="1"/>
  <c r="L182" i="1" s="1"/>
  <c r="I183" i="1"/>
  <c r="L183" i="1" s="1"/>
  <c r="I184" i="1"/>
  <c r="L184" i="1" s="1"/>
  <c r="I187" i="1"/>
  <c r="L187" i="1" s="1"/>
  <c r="I186" i="1"/>
  <c r="L186" i="1" s="1"/>
  <c r="I185" i="1"/>
  <c r="L185" i="1" s="1"/>
  <c r="I189" i="1"/>
  <c r="L189" i="1" s="1"/>
  <c r="I188" i="1"/>
  <c r="L188" i="1" s="1"/>
  <c r="I190" i="1"/>
  <c r="L190" i="1" s="1"/>
  <c r="I207" i="1"/>
  <c r="L207" i="1" s="1"/>
  <c r="I194" i="1"/>
  <c r="L194" i="1" s="1"/>
  <c r="I193" i="1"/>
  <c r="L193" i="1" s="1"/>
  <c r="I192" i="1"/>
  <c r="L192" i="1" s="1"/>
  <c r="I191" i="1"/>
  <c r="L191" i="1" s="1"/>
  <c r="I195" i="1"/>
  <c r="L195" i="1" s="1"/>
  <c r="I198" i="1"/>
  <c r="L198" i="1" s="1"/>
  <c r="I197" i="1"/>
  <c r="L197" i="1" s="1"/>
  <c r="I196" i="1"/>
  <c r="L196" i="1" s="1"/>
  <c r="I201" i="1"/>
  <c r="L201" i="1" s="1"/>
  <c r="I200" i="1"/>
  <c r="L200" i="1" s="1"/>
  <c r="I199" i="1"/>
  <c r="L199" i="1" s="1"/>
  <c r="I204" i="1"/>
  <c r="L204" i="1" s="1"/>
  <c r="I203" i="1"/>
  <c r="L203" i="1" s="1"/>
  <c r="I202" i="1"/>
  <c r="L202" i="1" s="1"/>
  <c r="I208" i="1"/>
  <c r="L208" i="1" s="1"/>
  <c r="I205" i="1"/>
  <c r="L205" i="1" s="1"/>
  <c r="I206" i="1"/>
  <c r="L206" i="1" s="1"/>
  <c r="I212" i="1"/>
  <c r="L212" i="1" s="1"/>
  <c r="I211" i="1"/>
  <c r="L211" i="1" s="1"/>
  <c r="I210" i="1"/>
  <c r="L210" i="1" s="1"/>
  <c r="I209" i="1"/>
  <c r="L209" i="1" s="1"/>
  <c r="I215" i="1"/>
  <c r="L215" i="1" s="1"/>
  <c r="I214" i="1"/>
  <c r="L214" i="1" s="1"/>
  <c r="I213" i="1"/>
  <c r="L213" i="1" s="1"/>
  <c r="I216" i="1"/>
  <c r="L216" i="1" s="1"/>
  <c r="I218" i="1"/>
  <c r="L218" i="1" s="1"/>
  <c r="I217" i="1"/>
  <c r="L217" i="1" s="1"/>
  <c r="I222" i="1"/>
  <c r="L222" i="1" s="1"/>
  <c r="I221" i="1"/>
  <c r="L221" i="1" s="1"/>
  <c r="I220" i="1"/>
  <c r="L220" i="1" s="1"/>
  <c r="I219" i="1"/>
  <c r="L219" i="1" s="1"/>
  <c r="I225" i="1"/>
  <c r="L225" i="1" s="1"/>
  <c r="I226" i="1"/>
  <c r="L226" i="1" s="1"/>
  <c r="I224" i="1"/>
  <c r="L224" i="1" s="1"/>
  <c r="I223" i="1"/>
  <c r="L223" i="1" s="1"/>
  <c r="I229" i="1"/>
  <c r="L229" i="1" s="1"/>
  <c r="I228" i="1"/>
  <c r="L228" i="1" s="1"/>
  <c r="I227" i="1"/>
  <c r="L227" i="1" s="1"/>
  <c r="I231" i="1"/>
  <c r="L231" i="1" s="1"/>
  <c r="I230" i="1"/>
  <c r="L230" i="1" s="1"/>
  <c r="I233" i="1"/>
  <c r="L233" i="1" s="1"/>
  <c r="I232" i="1"/>
  <c r="L232" i="1" s="1"/>
  <c r="I235" i="1"/>
  <c r="L235" i="1" s="1"/>
  <c r="I234" i="1"/>
  <c r="L234" i="1" s="1"/>
  <c r="I240" i="1"/>
  <c r="L240" i="1" s="1"/>
  <c r="I239" i="1"/>
  <c r="L239" i="1" s="1"/>
  <c r="I238" i="1"/>
  <c r="L238" i="1" s="1"/>
  <c r="I236" i="1"/>
  <c r="L236" i="1" s="1"/>
  <c r="I237" i="1"/>
  <c r="L237" i="1" s="1"/>
  <c r="I244" i="1"/>
  <c r="L244" i="1" s="1"/>
  <c r="I243" i="1"/>
  <c r="L243" i="1" s="1"/>
  <c r="I241" i="1"/>
  <c r="L241" i="1" s="1"/>
  <c r="I245" i="1"/>
  <c r="L245" i="1" s="1"/>
  <c r="I242" i="1"/>
  <c r="L242" i="1" s="1"/>
  <c r="I246" i="1"/>
  <c r="L246" i="1" s="1"/>
  <c r="I247" i="1"/>
  <c r="L247" i="1" s="1"/>
  <c r="I248" i="1"/>
  <c r="L248" i="1" s="1"/>
  <c r="I249" i="1"/>
  <c r="L249" i="1" s="1"/>
  <c r="I252" i="1"/>
  <c r="L252" i="1" s="1"/>
  <c r="I250" i="1"/>
  <c r="L250" i="1" s="1"/>
  <c r="I251" i="1"/>
  <c r="L251" i="1" s="1"/>
  <c r="I253" i="1"/>
  <c r="L253" i="1" s="1"/>
  <c r="I254" i="1"/>
  <c r="L254" i="1" s="1"/>
  <c r="I255" i="1"/>
  <c r="L255" i="1" s="1"/>
  <c r="I258" i="1"/>
  <c r="L258" i="1" s="1"/>
  <c r="I256" i="1"/>
  <c r="L256" i="1" s="1"/>
  <c r="I257" i="1"/>
  <c r="L257" i="1" s="1"/>
  <c r="I259" i="1"/>
  <c r="L259" i="1" s="1"/>
  <c r="I260" i="1"/>
  <c r="L260" i="1" s="1"/>
  <c r="I261" i="1"/>
  <c r="L261" i="1" s="1"/>
  <c r="I262" i="1"/>
  <c r="L262" i="1" s="1"/>
  <c r="I263" i="1"/>
  <c r="L263" i="1" s="1"/>
  <c r="I264" i="1"/>
  <c r="L264" i="1" s="1"/>
  <c r="I265" i="1"/>
  <c r="L265" i="1" s="1"/>
  <c r="I266" i="1"/>
  <c r="L266" i="1" s="1"/>
  <c r="I267" i="1"/>
  <c r="L267" i="1" s="1"/>
  <c r="I268" i="1"/>
  <c r="L268" i="1" s="1"/>
  <c r="I269" i="1"/>
  <c r="L269" i="1" s="1"/>
  <c r="I270" i="1"/>
  <c r="L270" i="1" s="1"/>
  <c r="I271" i="1"/>
  <c r="L271" i="1" s="1"/>
  <c r="I272" i="1"/>
  <c r="L272" i="1" s="1"/>
  <c r="I273" i="1"/>
  <c r="L273" i="1" s="1"/>
  <c r="I274" i="1"/>
  <c r="L274" i="1" s="1"/>
  <c r="I275" i="1"/>
  <c r="L275" i="1" s="1"/>
  <c r="I276" i="1"/>
  <c r="L276" i="1" s="1"/>
  <c r="I279" i="1"/>
  <c r="L279" i="1" s="1"/>
  <c r="I278" i="1"/>
  <c r="L278" i="1" s="1"/>
  <c r="I277" i="1"/>
  <c r="L277" i="1" s="1"/>
  <c r="I280" i="1"/>
  <c r="L280" i="1" s="1"/>
  <c r="I281" i="1"/>
  <c r="L281" i="1" s="1"/>
  <c r="I282" i="1"/>
  <c r="L282" i="1" s="1"/>
  <c r="I284" i="1"/>
  <c r="L284" i="1" s="1"/>
  <c r="I283" i="1"/>
  <c r="L283" i="1" s="1"/>
  <c r="I288" i="1"/>
  <c r="L288" i="1" s="1"/>
  <c r="I287" i="1"/>
  <c r="L287" i="1" s="1"/>
  <c r="I286" i="1"/>
  <c r="L286" i="1" s="1"/>
  <c r="I285" i="1"/>
  <c r="L285" i="1" s="1"/>
  <c r="I289" i="1"/>
  <c r="L289" i="1" s="1"/>
  <c r="I290" i="1"/>
  <c r="L290" i="1" s="1"/>
  <c r="I291" i="1"/>
  <c r="L291" i="1" s="1"/>
  <c r="I293" i="1"/>
  <c r="L293" i="1" s="1"/>
  <c r="I292" i="1"/>
  <c r="L292" i="1" s="1"/>
  <c r="I297" i="1"/>
  <c r="L297" i="1" s="1"/>
  <c r="I296" i="1"/>
  <c r="L296" i="1" s="1"/>
  <c r="I294" i="1"/>
  <c r="L294" i="1" s="1"/>
  <c r="I295" i="1"/>
  <c r="L295" i="1" s="1"/>
  <c r="I301" i="1"/>
  <c r="L301" i="1" s="1"/>
  <c r="I300" i="1"/>
  <c r="L300" i="1" s="1"/>
  <c r="I299" i="1"/>
  <c r="L299" i="1" s="1"/>
  <c r="I298" i="1"/>
  <c r="L298" i="1" s="1"/>
  <c r="I306" i="1"/>
  <c r="L306" i="1" s="1"/>
  <c r="I305" i="1"/>
  <c r="L305" i="1" s="1"/>
  <c r="I304" i="1"/>
  <c r="L304" i="1" s="1"/>
  <c r="I303" i="1"/>
  <c r="L303" i="1" s="1"/>
  <c r="I302" i="1"/>
  <c r="L302" i="1" s="1"/>
  <c r="I307" i="1"/>
  <c r="L307" i="1" s="1"/>
  <c r="I311" i="1"/>
  <c r="L311" i="1" s="1"/>
  <c r="I310" i="1"/>
  <c r="L310" i="1" s="1"/>
  <c r="I309" i="1"/>
  <c r="L309" i="1" s="1"/>
  <c r="I308" i="1"/>
  <c r="L308" i="1" s="1"/>
  <c r="I315" i="1"/>
  <c r="L315" i="1" s="1"/>
  <c r="I314" i="1"/>
  <c r="L314" i="1" s="1"/>
  <c r="I313" i="1"/>
  <c r="L313" i="1" s="1"/>
  <c r="I312" i="1"/>
  <c r="L312" i="1" s="1"/>
  <c r="I320" i="1"/>
  <c r="L320" i="1" s="1"/>
  <c r="I319" i="1"/>
  <c r="L319" i="1" s="1"/>
  <c r="I318" i="1"/>
  <c r="L318" i="1" s="1"/>
  <c r="I317" i="1"/>
  <c r="L317" i="1" s="1"/>
  <c r="I316" i="1"/>
  <c r="L316" i="1" s="1"/>
  <c r="I325" i="1"/>
  <c r="L325" i="1" s="1"/>
  <c r="I324" i="1"/>
  <c r="L324" i="1" s="1"/>
  <c r="I323" i="1"/>
  <c r="L323" i="1" s="1"/>
  <c r="I322" i="1"/>
  <c r="L322" i="1" s="1"/>
  <c r="I321" i="1"/>
  <c r="L321" i="1" s="1"/>
  <c r="I330" i="1"/>
  <c r="L330" i="1" s="1"/>
  <c r="I326" i="1"/>
  <c r="L326" i="1" s="1"/>
  <c r="I327" i="1"/>
  <c r="L327" i="1" s="1"/>
  <c r="I328" i="1"/>
  <c r="L328" i="1" s="1"/>
  <c r="I329" i="1"/>
  <c r="L329" i="1" s="1"/>
  <c r="I334" i="1"/>
  <c r="L334" i="1" s="1"/>
  <c r="I333" i="1"/>
  <c r="L333" i="1" s="1"/>
  <c r="I332" i="1"/>
  <c r="L332" i="1" s="1"/>
  <c r="I331" i="1"/>
  <c r="L331" i="1" s="1"/>
  <c r="I338" i="1"/>
  <c r="L338" i="1" s="1"/>
  <c r="I337" i="1"/>
  <c r="L337" i="1" s="1"/>
  <c r="I339" i="1"/>
  <c r="L339" i="1" s="1"/>
  <c r="I336" i="1"/>
  <c r="L336" i="1" s="1"/>
  <c r="I335" i="1"/>
  <c r="L335" i="1" s="1"/>
  <c r="I342" i="1"/>
  <c r="L342" i="1" s="1"/>
  <c r="I341" i="1"/>
  <c r="L341" i="1" s="1"/>
  <c r="I340" i="1"/>
  <c r="L340" i="1" s="1"/>
  <c r="I347" i="1"/>
  <c r="L347" i="1" s="1"/>
  <c r="I346" i="1"/>
  <c r="L346" i="1" s="1"/>
  <c r="I345" i="1"/>
  <c r="L345" i="1" s="1"/>
  <c r="I344" i="1"/>
  <c r="L344" i="1" s="1"/>
  <c r="I343" i="1"/>
  <c r="L343" i="1" s="1"/>
  <c r="I351" i="1"/>
  <c r="L351" i="1" s="1"/>
  <c r="I350" i="1"/>
  <c r="L350" i="1" s="1"/>
  <c r="I349" i="1"/>
  <c r="L349" i="1" s="1"/>
  <c r="I348" i="1"/>
  <c r="L348" i="1" s="1"/>
  <c r="I355" i="1"/>
  <c r="L355" i="1" s="1"/>
  <c r="I353" i="1"/>
  <c r="L353" i="1" s="1"/>
  <c r="I354" i="1"/>
  <c r="L354" i="1" s="1"/>
  <c r="I352" i="1"/>
  <c r="L352" i="1" s="1"/>
  <c r="I360" i="1"/>
  <c r="L360" i="1" s="1"/>
  <c r="I359" i="1"/>
  <c r="L359" i="1" s="1"/>
  <c r="I358" i="1"/>
  <c r="L358" i="1" s="1"/>
  <c r="I357" i="1"/>
  <c r="L357" i="1" s="1"/>
  <c r="I356" i="1"/>
  <c r="L356" i="1" s="1"/>
  <c r="I365" i="1"/>
  <c r="L365" i="1" s="1"/>
  <c r="I364" i="1"/>
  <c r="L364" i="1" s="1"/>
  <c r="I363" i="1"/>
  <c r="L363" i="1" s="1"/>
  <c r="I362" i="1"/>
  <c r="L362" i="1" s="1"/>
  <c r="I361" i="1"/>
  <c r="L361" i="1" s="1"/>
  <c r="I368" i="1"/>
  <c r="L368" i="1" s="1"/>
  <c r="I367" i="1"/>
  <c r="L367" i="1" s="1"/>
  <c r="I366" i="1"/>
  <c r="L366" i="1" s="1"/>
  <c r="I372" i="1"/>
  <c r="L372" i="1" s="1"/>
  <c r="I371" i="1"/>
  <c r="L371" i="1" s="1"/>
  <c r="I370" i="1"/>
  <c r="L370" i="1" s="1"/>
  <c r="I369" i="1"/>
  <c r="L369" i="1" s="1"/>
  <c r="I376" i="1"/>
  <c r="L376" i="1" s="1"/>
  <c r="I375" i="1"/>
  <c r="L375" i="1" s="1"/>
  <c r="I374" i="1"/>
  <c r="L374" i="1" s="1"/>
  <c r="I373" i="1"/>
  <c r="L373" i="1" s="1"/>
  <c r="I381" i="1"/>
  <c r="L381" i="1" s="1"/>
  <c r="I380" i="1"/>
  <c r="L380" i="1" s="1"/>
  <c r="I379" i="1"/>
  <c r="L379" i="1" s="1"/>
  <c r="I378" i="1"/>
  <c r="L378" i="1" s="1"/>
  <c r="I377" i="1"/>
  <c r="L377" i="1" s="1"/>
  <c r="I384" i="1"/>
  <c r="L384" i="1" s="1"/>
  <c r="I383" i="1"/>
  <c r="L383" i="1" s="1"/>
  <c r="I382" i="1"/>
  <c r="L382" i="1" s="1"/>
  <c r="I387" i="1"/>
  <c r="L387" i="1" s="1"/>
  <c r="I386" i="1"/>
  <c r="L386" i="1" s="1"/>
  <c r="I385" i="1"/>
  <c r="L385" i="1" s="1"/>
  <c r="I389" i="1"/>
  <c r="L389" i="1" s="1"/>
  <c r="I388" i="1"/>
  <c r="L388" i="1" s="1"/>
  <c r="I390" i="1"/>
  <c r="L390" i="1" s="1"/>
  <c r="I392" i="1"/>
  <c r="L392" i="1" s="1"/>
  <c r="I391" i="1"/>
  <c r="L391" i="1" s="1"/>
  <c r="I396" i="1"/>
  <c r="L396" i="1" s="1"/>
  <c r="I395" i="1"/>
  <c r="L395" i="1" s="1"/>
  <c r="I394" i="1"/>
  <c r="L394" i="1" s="1"/>
  <c r="I393" i="1"/>
  <c r="L393" i="1" s="1"/>
  <c r="I397" i="1"/>
  <c r="L397" i="1" s="1"/>
  <c r="I398" i="1"/>
  <c r="L398" i="1" s="1"/>
  <c r="I399" i="1"/>
  <c r="L399" i="1" s="1"/>
  <c r="I400" i="1"/>
  <c r="L400" i="1" s="1"/>
  <c r="I401" i="1"/>
  <c r="L401" i="1" s="1"/>
  <c r="I405" i="1"/>
  <c r="L405" i="1" s="1"/>
  <c r="I404" i="1"/>
  <c r="L404" i="1" s="1"/>
  <c r="I402" i="1"/>
  <c r="L402" i="1" s="1"/>
  <c r="I403" i="1"/>
  <c r="L403" i="1" s="1"/>
  <c r="I409" i="1"/>
  <c r="L409" i="1" s="1"/>
  <c r="I406" i="1"/>
  <c r="L406" i="1" s="1"/>
  <c r="I407" i="1"/>
  <c r="L407" i="1" s="1"/>
  <c r="I408" i="1"/>
  <c r="L408" i="1" s="1"/>
  <c r="I414" i="1"/>
  <c r="L414" i="1" s="1"/>
  <c r="I413" i="1"/>
  <c r="L413" i="1" s="1"/>
  <c r="I412" i="1"/>
  <c r="L412" i="1" s="1"/>
  <c r="I411" i="1"/>
  <c r="L411" i="1" s="1"/>
  <c r="I410" i="1"/>
  <c r="L410" i="1" s="1"/>
  <c r="I415" i="1"/>
  <c r="L415" i="1" s="1"/>
  <c r="I416" i="1"/>
  <c r="L416" i="1" s="1"/>
  <c r="I417" i="1"/>
  <c r="L417" i="1" s="1"/>
  <c r="I419" i="1"/>
  <c r="L419" i="1" s="1"/>
  <c r="I418" i="1"/>
  <c r="L418" i="1" s="1"/>
  <c r="I420" i="1"/>
  <c r="L420" i="1" s="1"/>
  <c r="I421" i="1"/>
  <c r="L421" i="1" s="1"/>
  <c r="I422" i="1"/>
  <c r="L422" i="1" s="1"/>
  <c r="I423" i="1"/>
  <c r="L423" i="1" s="1"/>
  <c r="I424" i="1"/>
  <c r="L424" i="1" s="1"/>
  <c r="I428" i="1"/>
  <c r="L428" i="1" s="1"/>
  <c r="I427" i="1"/>
  <c r="L427" i="1" s="1"/>
  <c r="I426" i="1"/>
  <c r="L426" i="1" s="1"/>
  <c r="I425" i="1"/>
  <c r="L425" i="1" s="1"/>
  <c r="I430" i="1"/>
  <c r="L430" i="1" s="1"/>
  <c r="I429" i="1"/>
  <c r="L429" i="1" s="1"/>
  <c r="I431" i="1"/>
  <c r="L431" i="1" s="1"/>
  <c r="I436" i="1"/>
  <c r="L436" i="1" s="1"/>
  <c r="I435" i="1"/>
  <c r="L435" i="1" s="1"/>
  <c r="I434" i="1"/>
  <c r="L434" i="1" s="1"/>
  <c r="I433" i="1"/>
  <c r="L433" i="1" s="1"/>
  <c r="I432" i="1"/>
  <c r="L432" i="1" s="1"/>
  <c r="I440" i="1"/>
  <c r="L440" i="1" s="1"/>
  <c r="I441" i="1"/>
  <c r="L441" i="1" s="1"/>
  <c r="I439" i="1"/>
  <c r="L439" i="1" s="1"/>
  <c r="I438" i="1"/>
  <c r="L438" i="1" s="1"/>
  <c r="I437" i="1"/>
  <c r="L437" i="1" s="1"/>
  <c r="I444" i="1"/>
  <c r="L444" i="1" s="1"/>
  <c r="I443" i="1"/>
  <c r="L443" i="1" s="1"/>
  <c r="I442" i="1"/>
  <c r="L442" i="1" s="1"/>
  <c r="I445" i="1"/>
  <c r="L445" i="1" s="1"/>
  <c r="I446" i="1"/>
  <c r="L446" i="1" s="1"/>
  <c r="I450" i="1"/>
  <c r="L450" i="1" s="1"/>
  <c r="I449" i="1"/>
  <c r="L449" i="1" s="1"/>
  <c r="I448" i="1"/>
  <c r="L448" i="1" s="1"/>
  <c r="I447" i="1"/>
  <c r="L447" i="1" s="1"/>
  <c r="I455" i="1"/>
  <c r="L455" i="1" s="1"/>
  <c r="I454" i="1"/>
  <c r="L454" i="1" s="1"/>
  <c r="I453" i="1"/>
  <c r="L453" i="1" s="1"/>
  <c r="I452" i="1"/>
  <c r="L452" i="1" s="1"/>
  <c r="I451" i="1"/>
  <c r="L451" i="1" s="1"/>
  <c r="I456" i="1"/>
  <c r="L456" i="1" s="1"/>
  <c r="I457" i="1"/>
  <c r="L457" i="1" s="1"/>
  <c r="I461" i="1"/>
  <c r="L461" i="1" s="1"/>
  <c r="I460" i="1"/>
  <c r="L460" i="1" s="1"/>
  <c r="I459" i="1"/>
  <c r="L459" i="1" s="1"/>
  <c r="I458" i="1"/>
  <c r="L458" i="1" s="1"/>
  <c r="I465" i="1"/>
  <c r="L465" i="1" s="1"/>
  <c r="I464" i="1"/>
  <c r="L464" i="1" s="1"/>
  <c r="I463" i="1"/>
  <c r="L463" i="1" s="1"/>
  <c r="I466" i="1"/>
  <c r="L466" i="1" s="1"/>
  <c r="I462" i="1"/>
  <c r="L462" i="1" s="1"/>
  <c r="I468" i="1"/>
  <c r="L468" i="1" s="1"/>
  <c r="I467" i="1"/>
  <c r="L467" i="1" s="1"/>
  <c r="I469" i="1"/>
  <c r="L469" i="1" s="1"/>
  <c r="I473" i="1"/>
  <c r="L473" i="1" s="1"/>
  <c r="I474" i="1"/>
  <c r="L474" i="1" s="1"/>
  <c r="I472" i="1"/>
  <c r="L472" i="1" s="1"/>
  <c r="I471" i="1"/>
  <c r="L471" i="1" s="1"/>
  <c r="I470" i="1"/>
  <c r="L470" i="1" s="1"/>
  <c r="I477" i="1"/>
  <c r="L477" i="1" s="1"/>
  <c r="I476" i="1"/>
  <c r="L476" i="1" s="1"/>
  <c r="I475" i="1"/>
  <c r="L475" i="1" s="1"/>
  <c r="I481" i="1"/>
  <c r="L481" i="1" s="1"/>
  <c r="I478" i="1"/>
  <c r="L478" i="1" s="1"/>
  <c r="I479" i="1"/>
  <c r="L479" i="1" s="1"/>
  <c r="I480" i="1"/>
  <c r="L480" i="1" s="1"/>
  <c r="L46" i="1" l="1"/>
  <c r="L45" i="1"/>
  <c r="I485" i="1"/>
  <c r="L485" i="1" s="1"/>
  <c r="I484" i="1"/>
  <c r="L484" i="1" s="1"/>
  <c r="I483" i="1"/>
  <c r="L483" i="1" s="1"/>
  <c r="I482" i="1"/>
  <c r="L482" i="1" s="1"/>
  <c r="I486" i="1"/>
  <c r="L486" i="1" s="1"/>
  <c r="I487" i="1" l="1"/>
  <c r="L487" i="1" s="1"/>
  <c r="I488" i="1"/>
  <c r="L488" i="1" s="1"/>
  <c r="I489" i="1"/>
  <c r="L489" i="1" s="1"/>
  <c r="I490" i="1"/>
  <c r="L490" i="1" s="1"/>
  <c r="I491" i="1"/>
  <c r="L491" i="1" s="1"/>
  <c r="I492" i="1"/>
  <c r="L492" i="1" s="1"/>
  <c r="I495" i="1"/>
  <c r="L495" i="1" s="1"/>
  <c r="I494" i="1"/>
  <c r="L494" i="1" s="1"/>
  <c r="I493" i="1"/>
  <c r="L493" i="1" s="1"/>
  <c r="I496" i="1"/>
  <c r="L496" i="1" s="1"/>
  <c r="I497" i="1"/>
  <c r="L497" i="1" s="1"/>
  <c r="I498" i="1"/>
  <c r="L498" i="1" s="1"/>
  <c r="I499" i="1"/>
  <c r="L499" i="1" s="1"/>
  <c r="I500" i="1"/>
  <c r="L500" i="1" s="1"/>
  <c r="I501" i="1"/>
  <c r="L501" i="1" s="1"/>
  <c r="I503" i="1"/>
  <c r="L503" i="1" s="1"/>
  <c r="I502" i="1"/>
  <c r="L502" i="1" s="1"/>
  <c r="I504" i="1"/>
  <c r="L504" i="1" s="1"/>
  <c r="I505" i="1"/>
  <c r="L505" i="1" s="1"/>
  <c r="I506" i="1"/>
  <c r="L506" i="1" s="1"/>
  <c r="I507" i="1"/>
  <c r="L507" i="1" s="1"/>
  <c r="I508" i="1"/>
  <c r="L508" i="1" s="1"/>
  <c r="I510" i="1"/>
  <c r="L510" i="1" s="1"/>
  <c r="I509" i="1"/>
  <c r="L509" i="1" s="1"/>
  <c r="I513" i="1"/>
  <c r="L513" i="1" s="1"/>
  <c r="I512" i="1"/>
  <c r="L512" i="1" s="1"/>
  <c r="I511" i="1"/>
  <c r="L511" i="1" s="1"/>
  <c r="I516" i="1"/>
  <c r="L516" i="1" s="1"/>
  <c r="I514" i="1"/>
  <c r="L514" i="1" s="1"/>
  <c r="I515" i="1"/>
  <c r="L515" i="1" s="1"/>
  <c r="I517" i="1"/>
  <c r="L517" i="1" s="1"/>
  <c r="I518" i="1"/>
  <c r="L518" i="1" s="1"/>
  <c r="I519" i="1"/>
  <c r="L519" i="1" s="1"/>
  <c r="I521" i="1"/>
  <c r="L521" i="1" s="1"/>
  <c r="I520" i="1"/>
  <c r="L520" i="1" s="1"/>
  <c r="I522" i="1"/>
  <c r="L522" i="1" s="1"/>
  <c r="I523" i="1"/>
  <c r="L523" i="1" s="1"/>
  <c r="I524" i="1"/>
  <c r="L524" i="1" s="1"/>
  <c r="I525" i="1"/>
  <c r="L525" i="1" s="1"/>
  <c r="I526" i="1"/>
  <c r="L526" i="1" s="1"/>
  <c r="I527" i="1"/>
  <c r="L527" i="1" s="1"/>
  <c r="I528" i="1"/>
  <c r="L528" i="1" s="1"/>
  <c r="I529" i="1"/>
  <c r="L529" i="1" s="1"/>
  <c r="I530" i="1"/>
  <c r="L530" i="1" s="1"/>
  <c r="I531" i="1"/>
  <c r="L531" i="1" s="1"/>
  <c r="I532" i="1"/>
  <c r="L532" i="1" s="1"/>
  <c r="I533" i="1"/>
  <c r="L533" i="1" s="1"/>
  <c r="I534" i="1"/>
  <c r="L534" i="1" s="1"/>
  <c r="I535" i="1"/>
  <c r="L535" i="1" s="1"/>
  <c r="I536" i="1"/>
  <c r="L536" i="1" s="1"/>
  <c r="I537" i="1"/>
  <c r="L537" i="1" s="1"/>
  <c r="I538" i="1"/>
  <c r="L538" i="1" s="1"/>
  <c r="I539" i="1"/>
  <c r="L539" i="1" s="1"/>
  <c r="I540" i="1"/>
  <c r="L540" i="1" s="1"/>
  <c r="I541" i="1"/>
  <c r="L541" i="1" s="1"/>
  <c r="I542" i="1"/>
  <c r="L542" i="1" s="1"/>
  <c r="I543" i="1"/>
  <c r="L543" i="1" s="1"/>
  <c r="I546" i="1"/>
  <c r="L546" i="1" s="1"/>
  <c r="I545" i="1"/>
  <c r="L545" i="1" s="1"/>
  <c r="I547" i="1"/>
  <c r="L547" i="1" s="1"/>
  <c r="I544" i="1"/>
  <c r="L544" i="1" s="1"/>
  <c r="I548" i="1"/>
  <c r="L548" i="1" s="1"/>
  <c r="I552" i="1"/>
  <c r="L552" i="1" s="1"/>
  <c r="I553" i="1"/>
  <c r="L553" i="1" s="1"/>
  <c r="I551" i="1"/>
  <c r="L551" i="1" s="1"/>
  <c r="I550" i="1"/>
  <c r="L550" i="1" s="1"/>
  <c r="I549" i="1"/>
  <c r="L549" i="1" s="1"/>
  <c r="I557" i="1"/>
  <c r="L557" i="1" s="1"/>
  <c r="I556" i="1"/>
  <c r="L556" i="1" s="1"/>
  <c r="I555" i="1"/>
  <c r="L555" i="1" s="1"/>
  <c r="I554" i="1"/>
  <c r="L554" i="1" s="1"/>
  <c r="I558" i="1"/>
  <c r="L558" i="1" s="1"/>
  <c r="I559" i="1"/>
  <c r="L559" i="1" s="1"/>
  <c r="I560" i="1"/>
  <c r="L560" i="1" s="1"/>
  <c r="I564" i="1"/>
  <c r="L564" i="1" s="1"/>
  <c r="I563" i="1"/>
  <c r="L563" i="1" s="1"/>
  <c r="I562" i="1"/>
  <c r="L562" i="1" s="1"/>
  <c r="I565" i="1"/>
  <c r="L565" i="1" s="1"/>
  <c r="I561" i="1"/>
  <c r="L561" i="1" s="1"/>
  <c r="I569" i="1"/>
  <c r="L569" i="1" s="1"/>
  <c r="I568" i="1"/>
  <c r="L568" i="1" s="1"/>
  <c r="I570" i="1"/>
  <c r="L570" i="1" s="1"/>
  <c r="I567" i="1"/>
  <c r="L567" i="1" s="1"/>
  <c r="I566" i="1"/>
  <c r="L566" i="1" s="1"/>
  <c r="I573" i="1"/>
  <c r="L573" i="1" s="1"/>
  <c r="I572" i="1"/>
  <c r="L572" i="1" s="1"/>
  <c r="I571" i="1"/>
  <c r="L571" i="1" s="1"/>
  <c r="I574" i="1"/>
  <c r="L574" i="1" s="1"/>
  <c r="I575" i="1"/>
  <c r="L575" i="1" s="1"/>
  <c r="I576" i="1"/>
  <c r="L576" i="1" s="1"/>
  <c r="I577" i="1"/>
  <c r="L577" i="1" s="1"/>
  <c r="I581" i="1"/>
  <c r="L581" i="1" s="1"/>
  <c r="I580" i="1"/>
  <c r="L580" i="1" s="1"/>
  <c r="I578" i="1"/>
  <c r="L578" i="1" s="1"/>
  <c r="I579" i="1"/>
  <c r="L579" i="1" s="1"/>
  <c r="I585" i="1"/>
  <c r="L585" i="1" s="1"/>
  <c r="I584" i="1"/>
  <c r="L584" i="1" s="1"/>
  <c r="I583" i="1"/>
  <c r="L583" i="1" s="1"/>
  <c r="I582" i="1"/>
  <c r="L582" i="1" s="1"/>
  <c r="I590" i="1"/>
  <c r="L590" i="1" s="1"/>
  <c r="I589" i="1"/>
  <c r="L589" i="1" s="1"/>
  <c r="I588" i="1"/>
  <c r="L588" i="1" s="1"/>
  <c r="I587" i="1"/>
  <c r="L587" i="1" s="1"/>
  <c r="I586" i="1"/>
  <c r="L586" i="1" s="1"/>
  <c r="I594" i="1"/>
  <c r="L594" i="1" s="1"/>
  <c r="I593" i="1"/>
  <c r="L593" i="1" s="1"/>
  <c r="I592" i="1"/>
  <c r="L592" i="1" s="1"/>
  <c r="I591" i="1"/>
  <c r="L591" i="1" s="1"/>
  <c r="I598" i="1"/>
  <c r="L598" i="1" s="1"/>
  <c r="I597" i="1"/>
  <c r="L597" i="1" s="1"/>
  <c r="I596" i="1"/>
  <c r="L596" i="1" s="1"/>
  <c r="I595" i="1"/>
  <c r="L595" i="1" s="1"/>
  <c r="I603" i="1"/>
  <c r="L603" i="1" s="1"/>
  <c r="I602" i="1"/>
  <c r="L602" i="1" s="1"/>
  <c r="I601" i="1"/>
  <c r="L601" i="1" s="1"/>
  <c r="I600" i="1"/>
  <c r="L600" i="1" s="1"/>
  <c r="I604" i="1"/>
  <c r="L604" i="1" s="1"/>
  <c r="I599" i="1"/>
  <c r="L599" i="1" s="1"/>
  <c r="I605" i="1"/>
  <c r="L605" i="1" s="1"/>
  <c r="I606" i="1"/>
  <c r="L606" i="1" s="1"/>
  <c r="I607" i="1"/>
  <c r="L607" i="1" s="1"/>
  <c r="I608" i="1"/>
  <c r="L608" i="1" s="1"/>
  <c r="I612" i="1"/>
  <c r="L612" i="1" s="1"/>
  <c r="I611" i="1"/>
  <c r="L611" i="1" s="1"/>
  <c r="I610" i="1"/>
  <c r="L610" i="1" s="1"/>
  <c r="I609" i="1"/>
  <c r="L609" i="1" s="1"/>
  <c r="I617" i="1"/>
  <c r="L617" i="1" s="1"/>
  <c r="I616" i="1"/>
  <c r="L616" i="1" s="1"/>
  <c r="I615" i="1"/>
  <c r="L615" i="1" s="1"/>
  <c r="I614" i="1"/>
  <c r="L614" i="1" s="1"/>
  <c r="I613" i="1"/>
  <c r="L613" i="1" s="1"/>
  <c r="I621" i="1"/>
  <c r="L621" i="1" s="1"/>
  <c r="I620" i="1"/>
  <c r="L620" i="1" s="1"/>
  <c r="I619" i="1"/>
  <c r="L619" i="1" s="1"/>
  <c r="I618" i="1"/>
  <c r="L618" i="1" s="1"/>
  <c r="I625" i="1"/>
  <c r="L625" i="1" s="1"/>
  <c r="I624" i="1"/>
  <c r="L624" i="1" s="1"/>
  <c r="I623" i="1"/>
  <c r="L623" i="1" s="1"/>
  <c r="I622" i="1"/>
  <c r="L622" i="1" s="1"/>
  <c r="I629" i="1"/>
  <c r="L629" i="1" s="1"/>
  <c r="I628" i="1"/>
  <c r="L628" i="1" s="1"/>
  <c r="I627" i="1"/>
  <c r="L627" i="1" s="1"/>
  <c r="I626" i="1"/>
  <c r="L626" i="1" s="1"/>
  <c r="I630" i="1"/>
  <c r="L630" i="1" s="1"/>
  <c r="I631" i="1"/>
  <c r="L631" i="1" s="1"/>
  <c r="I633" i="1"/>
  <c r="L633" i="1" s="1"/>
  <c r="I632" i="1"/>
  <c r="L632" i="1" s="1"/>
  <c r="I634" i="1"/>
  <c r="L634" i="1" s="1"/>
  <c r="I635" i="1"/>
  <c r="L635" i="1" s="1"/>
  <c r="I636" i="1"/>
  <c r="L636" i="1" s="1"/>
  <c r="I637" i="1"/>
  <c r="L637" i="1" s="1"/>
  <c r="I638" i="1"/>
  <c r="L638" i="1" s="1"/>
  <c r="I639" i="1"/>
  <c r="L639" i="1" s="1"/>
  <c r="I640" i="1"/>
  <c r="L640" i="1" s="1"/>
  <c r="I641" i="1"/>
  <c r="L641" i="1" s="1"/>
  <c r="I642" i="1"/>
  <c r="L642" i="1" s="1"/>
  <c r="I643" i="1"/>
  <c r="L643" i="1" s="1"/>
  <c r="I644" i="1"/>
  <c r="L644" i="1" s="1"/>
  <c r="I645" i="1"/>
  <c r="L645" i="1" s="1"/>
  <c r="I646" i="1"/>
  <c r="L646" i="1" s="1"/>
  <c r="I647" i="1"/>
  <c r="L647" i="1" s="1"/>
  <c r="I650" i="1"/>
  <c r="L650" i="1" s="1"/>
  <c r="I649" i="1"/>
  <c r="L649" i="1" s="1"/>
  <c r="I648" i="1"/>
  <c r="L648" i="1" s="1"/>
  <c r="I651" i="1"/>
  <c r="L651" i="1" s="1"/>
  <c r="I654" i="1"/>
  <c r="L654" i="1" s="1"/>
  <c r="I652" i="1"/>
  <c r="L652" i="1" s="1"/>
  <c r="I653" i="1"/>
  <c r="L653" i="1" s="1"/>
  <c r="I655" i="1"/>
  <c r="L655" i="1" s="1"/>
  <c r="I656" i="1"/>
  <c r="L656" i="1" s="1"/>
  <c r="I657" i="1"/>
  <c r="L657" i="1" s="1"/>
  <c r="I658" i="1"/>
  <c r="L658" i="1" s="1"/>
  <c r="I659" i="1"/>
  <c r="L659" i="1" s="1"/>
  <c r="I660" i="1"/>
  <c r="L660" i="1" s="1"/>
  <c r="I661" i="1"/>
  <c r="L661" i="1" s="1"/>
  <c r="I662" i="1"/>
  <c r="L662" i="1" s="1"/>
  <c r="I663" i="1"/>
  <c r="L663" i="1" s="1"/>
  <c r="I664" i="1"/>
  <c r="L664" i="1" s="1"/>
  <c r="I666" i="1"/>
  <c r="L666" i="1" s="1"/>
  <c r="I665" i="1"/>
  <c r="L665" i="1" s="1"/>
  <c r="I667" i="1"/>
  <c r="I668" i="1"/>
  <c r="L668" i="1" s="1"/>
  <c r="I669" i="1"/>
  <c r="L669" i="1" s="1"/>
  <c r="I670" i="1"/>
  <c r="L670" i="1" s="1"/>
  <c r="I672" i="1"/>
  <c r="L672" i="1" s="1"/>
  <c r="I671" i="1"/>
  <c r="L671" i="1" s="1"/>
  <c r="L667" i="1" l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<sst xmlns="http://schemas.openxmlformats.org/spreadsheetml/2006/main" count="4856" uniqueCount="117">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</sst>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4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155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6"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774272"/>
        <c:axId val="80775808"/>
        <c:axId val="0"/>
      </c:bar3DChart>
      <c:catAx>
        <c:axId val="8077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0775808"/>
        <c:crosses val="autoZero"/>
        <c:auto val="1"/>
        <c:lblAlgn val="ctr"/>
        <c:lblOffset val="100"/>
        <c:noMultiLvlLbl val="0"/>
      </c:catAx>
      <c:valAx>
        <c:axId val="80775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77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793984"/>
        <c:axId val="80795520"/>
      </c:lineChart>
      <c:catAx>
        <c:axId val="80793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0795520"/>
        <c:crosses val="autoZero"/>
        <c:auto val="1"/>
        <c:lblAlgn val="ctr"/>
        <c:lblOffset val="100"/>
        <c:noMultiLvlLbl val="0"/>
      </c:catAx>
      <c:valAx>
        <c:axId val="80795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079398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invertIfNegative val="0"/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177088"/>
        <c:axId val="87178624"/>
        <c:axId val="0"/>
      </c:bar3DChart>
      <c:catAx>
        <c:axId val="8717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87178624"/>
        <c:crosses val="autoZero"/>
        <c:auto val="1"/>
        <c:lblAlgn val="ctr"/>
        <c:lblOffset val="100"/>
        <c:noMultiLvlLbl val="0"/>
      </c:catAx>
      <c:valAx>
        <c:axId val="87178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7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3"/>
  <sheetViews>
    <sheetView tabSelected="1" topLeftCell="A5" zoomScale="85" zoomScaleNormal="85" workbookViewId="0">
      <selection activeCell="A8" sqref="A8"/>
    </sheetView>
  </sheetViews>
  <sheetFormatPr defaultRowHeight="15" x14ac:dyDescent="0.2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 x14ac:dyDescent="0.25">
      <c r="A1" s="138" t="s">
        <v>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1" x14ac:dyDescent="0.35">
      <c r="A2" s="139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41" t="s">
        <v>35</v>
      </c>
      <c r="B3" s="142"/>
      <c r="C3" s="146" t="s">
        <v>106</v>
      </c>
      <c r="D3" s="146"/>
      <c r="E3" s="146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 x14ac:dyDescent="0.2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3" t="s">
        <v>44</v>
      </c>
      <c r="K4" s="144"/>
      <c r="L4" s="145"/>
      <c r="M4" s="71" t="s">
        <v>45</v>
      </c>
      <c r="N4" s="70" t="s">
        <v>46</v>
      </c>
    </row>
    <row r="5" spans="1:14" s="79" customFormat="1" ht="13.5" customHeight="1" x14ac:dyDescent="0.25"/>
    <row r="6" spans="1:14" s="79" customFormat="1" ht="14.25" customHeight="1" x14ac:dyDescent="0.3">
      <c r="A6" s="90"/>
      <c r="B6" s="91"/>
      <c r="C6" s="91"/>
      <c r="D6" s="92"/>
      <c r="E6" s="91"/>
      <c r="F6" s="91"/>
      <c r="G6" s="101">
        <v>43586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 x14ac:dyDescent="0.25"/>
    <row r="8" spans="1:14" s="79" customFormat="1" ht="13.5" customHeight="1" x14ac:dyDescent="0.25">
      <c r="A8" s="103">
        <v>43663</v>
      </c>
      <c r="B8" s="104" t="s">
        <v>31</v>
      </c>
      <c r="C8" s="104" t="s">
        <v>53</v>
      </c>
      <c r="D8" s="105">
        <v>100</v>
      </c>
      <c r="E8" s="104" t="s">
        <v>2</v>
      </c>
      <c r="F8" s="104">
        <v>4000</v>
      </c>
      <c r="G8" s="104">
        <v>3980</v>
      </c>
      <c r="H8" s="104">
        <v>3960</v>
      </c>
      <c r="I8" s="106">
        <v>0</v>
      </c>
      <c r="J8" s="107">
        <f t="shared" ref="J8" si="0">(IF(E8="SHORT",F8-G8,IF(E8="LONG",G8-F8)))*D8</f>
        <v>2000</v>
      </c>
      <c r="K8" s="108">
        <f>(IF(E8="SHORT",IF(H8="",0,G8-H8),IF(E8="LONG",IF(H8="",0,H8-G8))))*D8</f>
        <v>2000</v>
      </c>
      <c r="L8" s="108">
        <v>0</v>
      </c>
      <c r="M8" s="108">
        <f t="shared" ref="M8" si="1">(K8+J8+L8)/D8</f>
        <v>40</v>
      </c>
      <c r="N8" s="109">
        <f t="shared" ref="N8" si="2">M8*D8</f>
        <v>4000</v>
      </c>
    </row>
    <row r="9" spans="1:14" s="79" customFormat="1" ht="13.5" customHeight="1" x14ac:dyDescent="0.25">
      <c r="A9" s="103">
        <v>43662</v>
      </c>
      <c r="B9" s="104" t="s">
        <v>25</v>
      </c>
      <c r="C9" s="104" t="s">
        <v>53</v>
      </c>
      <c r="D9" s="105">
        <v>1250</v>
      </c>
      <c r="E9" s="104" t="s">
        <v>1</v>
      </c>
      <c r="F9" s="104">
        <v>159.5</v>
      </c>
      <c r="G9" s="104">
        <v>160.5</v>
      </c>
      <c r="H9" s="104">
        <v>0</v>
      </c>
      <c r="I9" s="106">
        <v>0</v>
      </c>
      <c r="J9" s="107">
        <f t="shared" ref="J9" si="3">(IF(E9="SHORT",F9-G9,IF(E9="LONG",G9-F9)))*D9</f>
        <v>1250</v>
      </c>
      <c r="K9" s="108">
        <v>0</v>
      </c>
      <c r="L9" s="108">
        <v>0</v>
      </c>
      <c r="M9" s="108">
        <f t="shared" ref="M9" si="4">(K9+J9+L9)/D9</f>
        <v>1</v>
      </c>
      <c r="N9" s="109">
        <f t="shared" ref="N9" si="5">M9*D9</f>
        <v>1250</v>
      </c>
    </row>
    <row r="10" spans="1:14" s="79" customFormat="1" ht="13.5" customHeight="1" x14ac:dyDescent="0.25">
      <c r="A10" s="103">
        <v>43662</v>
      </c>
      <c r="B10" s="104" t="s">
        <v>5</v>
      </c>
      <c r="C10" s="104" t="s">
        <v>55</v>
      </c>
      <c r="D10" s="105">
        <v>5000</v>
      </c>
      <c r="E10" s="104" t="s">
        <v>1</v>
      </c>
      <c r="F10" s="104">
        <v>194.7</v>
      </c>
      <c r="G10" s="104">
        <v>195.25</v>
      </c>
      <c r="H10" s="104">
        <v>0</v>
      </c>
      <c r="I10" s="106">
        <v>0</v>
      </c>
      <c r="J10" s="107">
        <f t="shared" ref="J10" si="6">(IF(E10="SHORT",F10-G10,IF(E10="LONG",G10-F10)))*D10</f>
        <v>2750.0000000000568</v>
      </c>
      <c r="K10" s="108">
        <v>0</v>
      </c>
      <c r="L10" s="108">
        <v>0</v>
      </c>
      <c r="M10" s="108">
        <f t="shared" ref="M10" si="7">(K10+J10+L10)/D10</f>
        <v>0.55000000000001137</v>
      </c>
      <c r="N10" s="109">
        <f t="shared" ref="N10" si="8">M10*D10</f>
        <v>2750.0000000000568</v>
      </c>
    </row>
    <row r="11" spans="1:14" s="79" customFormat="1" ht="13.5" customHeight="1" x14ac:dyDescent="0.25">
      <c r="A11" s="103">
        <v>43662</v>
      </c>
      <c r="B11" s="104" t="s">
        <v>0</v>
      </c>
      <c r="C11" s="104" t="s">
        <v>56</v>
      </c>
      <c r="D11" s="105">
        <v>100</v>
      </c>
      <c r="E11" s="104" t="s">
        <v>1</v>
      </c>
      <c r="F11" s="104">
        <v>34870</v>
      </c>
      <c r="G11" s="104">
        <v>34920</v>
      </c>
      <c r="H11" s="104">
        <v>0</v>
      </c>
      <c r="I11" s="106">
        <v>0</v>
      </c>
      <c r="J11" s="107">
        <f t="shared" ref="J11" si="9">(IF(E11="SHORT",F11-G11,IF(E11="LONG",G11-F11)))*D11</f>
        <v>5000</v>
      </c>
      <c r="K11" s="108">
        <v>0</v>
      </c>
      <c r="L11" s="108">
        <v>0</v>
      </c>
      <c r="M11" s="108">
        <f t="shared" ref="M11" si="10">(K11+J11+L11)/D11</f>
        <v>50</v>
      </c>
      <c r="N11" s="109">
        <f t="shared" ref="N11" si="11">M11*D11</f>
        <v>5000</v>
      </c>
    </row>
    <row r="12" spans="1:14" s="79" customFormat="1" ht="13.5" customHeight="1" x14ac:dyDescent="0.25">
      <c r="A12" s="103">
        <v>43662</v>
      </c>
      <c r="B12" s="104" t="s">
        <v>4</v>
      </c>
      <c r="C12" s="104" t="s">
        <v>56</v>
      </c>
      <c r="D12" s="105">
        <v>30</v>
      </c>
      <c r="E12" s="104" t="s">
        <v>1</v>
      </c>
      <c r="F12" s="104">
        <v>38830</v>
      </c>
      <c r="G12" s="104">
        <v>38980</v>
      </c>
      <c r="H12" s="104">
        <v>39150</v>
      </c>
      <c r="I12" s="106">
        <v>0</v>
      </c>
      <c r="J12" s="107">
        <f t="shared" ref="J12" si="12">(IF(E12="SHORT",F12-G12,IF(E12="LONG",G12-F12)))*D12</f>
        <v>4500</v>
      </c>
      <c r="K12" s="108">
        <f>(IF(E12="SHORT",IF(H12="",0,G12-H12),IF(E12="LONG",IF(H12="",0,H12-G12))))*D12</f>
        <v>5100</v>
      </c>
      <c r="L12" s="108">
        <v>0</v>
      </c>
      <c r="M12" s="108">
        <f t="shared" ref="M12" si="13">(K12+J12+L12)/D12</f>
        <v>320</v>
      </c>
      <c r="N12" s="109">
        <f t="shared" ref="N12" si="14">M12*D12</f>
        <v>9600</v>
      </c>
    </row>
    <row r="13" spans="1:14" s="79" customFormat="1" ht="13.5" customHeight="1" x14ac:dyDescent="0.25">
      <c r="A13" s="103">
        <v>43661</v>
      </c>
      <c r="B13" s="104" t="s">
        <v>95</v>
      </c>
      <c r="C13" s="104" t="s">
        <v>56</v>
      </c>
      <c r="D13" s="105">
        <v>100</v>
      </c>
      <c r="E13" s="104" t="s">
        <v>2</v>
      </c>
      <c r="F13" s="104">
        <v>38780</v>
      </c>
      <c r="G13" s="104">
        <v>38850</v>
      </c>
      <c r="H13" s="104">
        <v>0</v>
      </c>
      <c r="I13" s="106">
        <v>0</v>
      </c>
      <c r="J13" s="107">
        <f t="shared" ref="J13" si="15">(IF(E13="SHORT",F13-G13,IF(E13="LONG",G13-F13)))*D13</f>
        <v>-7000</v>
      </c>
      <c r="K13" s="108">
        <v>0</v>
      </c>
      <c r="L13" s="108">
        <v>0</v>
      </c>
      <c r="M13" s="108">
        <f t="shared" ref="M13" si="16">(K13+J13+L13)/D13</f>
        <v>-70</v>
      </c>
      <c r="N13" s="109">
        <f t="shared" ref="N13" si="17">M13*D13</f>
        <v>-7000</v>
      </c>
    </row>
    <row r="14" spans="1:14" s="79" customFormat="1" ht="13.5" customHeight="1" x14ac:dyDescent="0.25">
      <c r="A14" s="103">
        <v>43661</v>
      </c>
      <c r="B14" s="104" t="s">
        <v>3</v>
      </c>
      <c r="C14" s="104" t="s">
        <v>55</v>
      </c>
      <c r="D14" s="105">
        <v>1000</v>
      </c>
      <c r="E14" s="104" t="s">
        <v>1</v>
      </c>
      <c r="F14" s="104">
        <v>445</v>
      </c>
      <c r="G14" s="104">
        <v>446</v>
      </c>
      <c r="H14" s="104">
        <v>0</v>
      </c>
      <c r="I14" s="106">
        <v>0</v>
      </c>
      <c r="J14" s="107">
        <f t="shared" ref="J14" si="18">(IF(E14="SHORT",F14-G14,IF(E14="LONG",G14-F14)))*D14</f>
        <v>1000</v>
      </c>
      <c r="K14" s="108">
        <v>0</v>
      </c>
      <c r="L14" s="108">
        <v>0</v>
      </c>
      <c r="M14" s="108">
        <f t="shared" ref="M14" si="19">(K14+J14+L14)/D14</f>
        <v>1</v>
      </c>
      <c r="N14" s="109">
        <f t="shared" ref="N14" si="20">M14*D14</f>
        <v>1000</v>
      </c>
    </row>
    <row r="15" spans="1:14" s="79" customFormat="1" ht="13.5" customHeight="1" x14ac:dyDescent="0.25">
      <c r="A15" s="103">
        <v>43661</v>
      </c>
      <c r="B15" s="104" t="s">
        <v>4</v>
      </c>
      <c r="C15" s="104" t="s">
        <v>56</v>
      </c>
      <c r="D15" s="105">
        <v>30</v>
      </c>
      <c r="E15" s="104" t="s">
        <v>2</v>
      </c>
      <c r="F15" s="104">
        <v>38570</v>
      </c>
      <c r="G15" s="104">
        <v>38404</v>
      </c>
      <c r="H15" s="104">
        <v>0</v>
      </c>
      <c r="I15" s="106">
        <v>0</v>
      </c>
      <c r="J15" s="107">
        <f t="shared" ref="J15" si="21">(IF(E15="SHORT",F15-G15,IF(E15="LONG",G15-F15)))*D15</f>
        <v>4980</v>
      </c>
      <c r="K15" s="108">
        <v>0</v>
      </c>
      <c r="L15" s="108">
        <v>0</v>
      </c>
      <c r="M15" s="108">
        <f t="shared" ref="M15" si="22">(K15+J15+L15)/D15</f>
        <v>166</v>
      </c>
      <c r="N15" s="109">
        <f t="shared" ref="N15" si="23">M15*D15</f>
        <v>4980</v>
      </c>
    </row>
    <row r="16" spans="1:14" s="79" customFormat="1" ht="13.5" customHeight="1" x14ac:dyDescent="0.25">
      <c r="A16" s="103">
        <v>43658</v>
      </c>
      <c r="B16" s="104" t="s">
        <v>95</v>
      </c>
      <c r="C16" s="104" t="s">
        <v>56</v>
      </c>
      <c r="D16" s="105">
        <v>100</v>
      </c>
      <c r="E16" s="104" t="s">
        <v>1</v>
      </c>
      <c r="F16" s="104">
        <v>34800</v>
      </c>
      <c r="G16" s="104">
        <v>34850</v>
      </c>
      <c r="H16" s="104">
        <v>0</v>
      </c>
      <c r="I16" s="106">
        <v>0</v>
      </c>
      <c r="J16" s="107">
        <f t="shared" ref="J16" si="24">(IF(E16="SHORT",F16-G16,IF(E16="LONG",G16-F16)))*D16</f>
        <v>5000</v>
      </c>
      <c r="K16" s="108">
        <v>0</v>
      </c>
      <c r="L16" s="108">
        <v>0</v>
      </c>
      <c r="M16" s="108">
        <f t="shared" ref="M16" si="25">(K16+J16+L16)/D16</f>
        <v>50</v>
      </c>
      <c r="N16" s="109">
        <f t="shared" ref="N16" si="26">M16*D16</f>
        <v>5000</v>
      </c>
    </row>
    <row r="17" spans="1:14" s="79" customFormat="1" ht="13.5" customHeight="1" x14ac:dyDescent="0.25">
      <c r="A17" s="103">
        <v>43658</v>
      </c>
      <c r="B17" s="104" t="s">
        <v>4</v>
      </c>
      <c r="C17" s="104" t="s">
        <v>56</v>
      </c>
      <c r="D17" s="105">
        <v>30</v>
      </c>
      <c r="E17" s="104" t="s">
        <v>1</v>
      </c>
      <c r="F17" s="104">
        <v>38160</v>
      </c>
      <c r="G17" s="104">
        <v>38280</v>
      </c>
      <c r="H17" s="104">
        <v>0</v>
      </c>
      <c r="I17" s="106">
        <v>0</v>
      </c>
      <c r="J17" s="107">
        <f t="shared" ref="J17" si="27">(IF(E17="SHORT",F17-G17,IF(E17="LONG",G17-F17)))*D17</f>
        <v>3600</v>
      </c>
      <c r="K17" s="108">
        <v>0</v>
      </c>
      <c r="L17" s="108">
        <v>0</v>
      </c>
      <c r="M17" s="108">
        <f t="shared" ref="M17" si="28">(K17+J17+L17)/D17</f>
        <v>120</v>
      </c>
      <c r="N17" s="109">
        <f t="shared" ref="N17" si="29">M17*D17</f>
        <v>3600</v>
      </c>
    </row>
    <row r="18" spans="1:14" s="79" customFormat="1" ht="13.5" customHeight="1" x14ac:dyDescent="0.25">
      <c r="A18" s="103">
        <v>43658</v>
      </c>
      <c r="B18" s="104" t="s">
        <v>5</v>
      </c>
      <c r="C18" s="104" t="s">
        <v>55</v>
      </c>
      <c r="D18" s="105">
        <v>5000</v>
      </c>
      <c r="E18" s="104" t="s">
        <v>2</v>
      </c>
      <c r="F18" s="104">
        <v>193</v>
      </c>
      <c r="G18" s="104">
        <v>192.5</v>
      </c>
      <c r="H18" s="104">
        <v>0</v>
      </c>
      <c r="I18" s="106">
        <v>0</v>
      </c>
      <c r="J18" s="107">
        <f t="shared" ref="J18" si="30">(IF(E18="SHORT",F18-G18,IF(E18="LONG",G18-F18)))*D18</f>
        <v>2500</v>
      </c>
      <c r="K18" s="108">
        <v>0</v>
      </c>
      <c r="L18" s="108">
        <v>0</v>
      </c>
      <c r="M18" s="108">
        <f t="shared" ref="M18" si="31">(K18+J18+L18)/D18</f>
        <v>0.5</v>
      </c>
      <c r="N18" s="109">
        <f t="shared" ref="N18" si="32">M18*D18</f>
        <v>2500</v>
      </c>
    </row>
    <row r="19" spans="1:14" s="79" customFormat="1" ht="13.5" customHeight="1" x14ac:dyDescent="0.25">
      <c r="A19" s="103">
        <v>43657</v>
      </c>
      <c r="B19" s="104" t="s">
        <v>4</v>
      </c>
      <c r="C19" s="104" t="s">
        <v>56</v>
      </c>
      <c r="D19" s="105">
        <v>30</v>
      </c>
      <c r="E19" s="104" t="s">
        <v>2</v>
      </c>
      <c r="F19" s="104">
        <v>38400</v>
      </c>
      <c r="G19" s="104">
        <v>38250</v>
      </c>
      <c r="H19" s="104">
        <v>38200</v>
      </c>
      <c r="I19" s="106">
        <v>0</v>
      </c>
      <c r="J19" s="107">
        <f t="shared" ref="J19" si="33">(IF(E19="SHORT",F19-G19,IF(E19="LONG",G19-F19)))*D19</f>
        <v>4500</v>
      </c>
      <c r="K19" s="108">
        <f>(IF(E19="SHORT",IF(H19="",0,G19-H19),IF(E19="LONG",IF(H19="",0,H19-G19))))*D19</f>
        <v>1500</v>
      </c>
      <c r="L19" s="108">
        <v>0</v>
      </c>
      <c r="M19" s="108">
        <f t="shared" ref="M19" si="34">(K19+J19+L19)/D19</f>
        <v>200</v>
      </c>
      <c r="N19" s="109">
        <f t="shared" ref="N19" si="35">M19*D19</f>
        <v>6000</v>
      </c>
    </row>
    <row r="20" spans="1:14" s="79" customFormat="1" ht="13.5" customHeight="1" x14ac:dyDescent="0.25">
      <c r="A20" s="103">
        <v>43657</v>
      </c>
      <c r="B20" s="104" t="s">
        <v>95</v>
      </c>
      <c r="C20" s="104" t="s">
        <v>56</v>
      </c>
      <c r="D20" s="105">
        <v>100</v>
      </c>
      <c r="E20" s="104" t="s">
        <v>2</v>
      </c>
      <c r="F20" s="104">
        <v>35000</v>
      </c>
      <c r="G20" s="104">
        <v>34950</v>
      </c>
      <c r="H20" s="104">
        <v>34900</v>
      </c>
      <c r="I20" s="106">
        <v>0</v>
      </c>
      <c r="J20" s="107">
        <f t="shared" ref="J20" si="36">(IF(E20="SHORT",F20-G20,IF(E20="LONG",G20-F20)))*D20</f>
        <v>5000</v>
      </c>
      <c r="K20" s="108">
        <f>(IF(E20="SHORT",IF(H20="",0,G20-H20),IF(E20="LONG",IF(H20="",0,H20-G20))))*D20</f>
        <v>5000</v>
      </c>
      <c r="L20" s="108">
        <v>0</v>
      </c>
      <c r="M20" s="108">
        <f t="shared" ref="M20" si="37">(K20+J20+L20)/D20</f>
        <v>100</v>
      </c>
      <c r="N20" s="109">
        <f t="shared" ref="N20" si="38">M20*D20</f>
        <v>10000</v>
      </c>
    </row>
    <row r="21" spans="1:14" s="79" customFormat="1" ht="13.5" customHeight="1" x14ac:dyDescent="0.25">
      <c r="A21" s="103">
        <v>43657</v>
      </c>
      <c r="B21" s="104" t="s">
        <v>92</v>
      </c>
      <c r="C21" s="104" t="s">
        <v>55</v>
      </c>
      <c r="D21" s="105">
        <v>5000</v>
      </c>
      <c r="E21" s="104" t="s">
        <v>1</v>
      </c>
      <c r="F21" s="104">
        <v>192.3</v>
      </c>
      <c r="G21" s="104">
        <v>192.7</v>
      </c>
      <c r="H21" s="104">
        <v>0</v>
      </c>
      <c r="I21" s="106">
        <v>0</v>
      </c>
      <c r="J21" s="107">
        <f t="shared" ref="J21" si="39">(IF(E21="SHORT",F21-G21,IF(E21="LONG",G21-F21)))*D21</f>
        <v>1999.9999999998863</v>
      </c>
      <c r="K21" s="108">
        <v>0</v>
      </c>
      <c r="L21" s="108">
        <v>0</v>
      </c>
      <c r="M21" s="108">
        <f t="shared" ref="M21" si="40">(K21+J21+L21)/D21</f>
        <v>0.39999999999997726</v>
      </c>
      <c r="N21" s="109">
        <f t="shared" ref="N21" si="41">M21*D21</f>
        <v>1999.9999999998863</v>
      </c>
    </row>
    <row r="22" spans="1:14" s="79" customFormat="1" ht="13.5" customHeight="1" x14ac:dyDescent="0.25">
      <c r="A22" s="103">
        <v>43656</v>
      </c>
      <c r="B22" s="104" t="s">
        <v>116</v>
      </c>
      <c r="C22" s="104" t="s">
        <v>53</v>
      </c>
      <c r="D22" s="105">
        <v>100</v>
      </c>
      <c r="E22" s="104" t="s">
        <v>2</v>
      </c>
      <c r="F22" s="104">
        <v>4050</v>
      </c>
      <c r="G22" s="104">
        <v>4085</v>
      </c>
      <c r="H22" s="104">
        <v>0</v>
      </c>
      <c r="I22" s="106">
        <v>0</v>
      </c>
      <c r="J22" s="107">
        <f t="shared" ref="J22" si="42">(IF(E22="SHORT",F22-G22,IF(E22="LONG",G22-F22)))*D22</f>
        <v>-3500</v>
      </c>
      <c r="K22" s="108">
        <v>0</v>
      </c>
      <c r="L22" s="108">
        <v>0</v>
      </c>
      <c r="M22" s="108">
        <f t="shared" ref="M22" si="43">(K22+J22+L22)/D22</f>
        <v>-35</v>
      </c>
      <c r="N22" s="109">
        <f t="shared" ref="N22" si="44">M22*D22</f>
        <v>-3500</v>
      </c>
    </row>
    <row r="23" spans="1:14" s="79" customFormat="1" ht="13.5" customHeight="1" x14ac:dyDescent="0.25">
      <c r="A23" s="103">
        <v>43656</v>
      </c>
      <c r="B23" s="104" t="s">
        <v>5</v>
      </c>
      <c r="C23" s="104" t="s">
        <v>55</v>
      </c>
      <c r="D23" s="105">
        <v>5000</v>
      </c>
      <c r="E23" s="104" t="s">
        <v>1</v>
      </c>
      <c r="F23" s="104">
        <v>192.3</v>
      </c>
      <c r="G23" s="104">
        <v>192.7</v>
      </c>
      <c r="H23" s="104">
        <v>0</v>
      </c>
      <c r="I23" s="106">
        <v>0</v>
      </c>
      <c r="J23" s="107">
        <f t="shared" ref="J23" si="45">(IF(E23="SHORT",F23-G23,IF(E23="LONG",G23-F23)))*D23</f>
        <v>1999.9999999998863</v>
      </c>
      <c r="K23" s="108">
        <v>0</v>
      </c>
      <c r="L23" s="108">
        <v>0</v>
      </c>
      <c r="M23" s="108">
        <f t="shared" ref="M23" si="46">(K23+J23+L23)/D23</f>
        <v>0.39999999999997726</v>
      </c>
      <c r="N23" s="109">
        <f t="shared" ref="N23" si="47">M23*D23</f>
        <v>1999.9999999998863</v>
      </c>
    </row>
    <row r="24" spans="1:14" s="79" customFormat="1" ht="13.5" customHeight="1" x14ac:dyDescent="0.25">
      <c r="A24" s="103">
        <v>43656</v>
      </c>
      <c r="B24" s="104" t="s">
        <v>4</v>
      </c>
      <c r="C24" s="104" t="s">
        <v>56</v>
      </c>
      <c r="D24" s="105">
        <v>30</v>
      </c>
      <c r="E24" s="104" t="s">
        <v>2</v>
      </c>
      <c r="F24" s="104">
        <v>38350</v>
      </c>
      <c r="G24" s="104">
        <v>38225</v>
      </c>
      <c r="H24" s="104">
        <v>0</v>
      </c>
      <c r="I24" s="106">
        <v>0</v>
      </c>
      <c r="J24" s="107">
        <f t="shared" ref="J24" si="48">(IF(E24="SHORT",F24-G24,IF(E24="LONG",G24-F24)))*D24</f>
        <v>3750</v>
      </c>
      <c r="K24" s="108">
        <v>0</v>
      </c>
      <c r="L24" s="108">
        <v>0</v>
      </c>
      <c r="M24" s="108">
        <f t="shared" ref="M24" si="49">(K24+J24+L24)/D24</f>
        <v>125</v>
      </c>
      <c r="N24" s="109">
        <f t="shared" ref="N24" si="50">M24*D24</f>
        <v>3750</v>
      </c>
    </row>
    <row r="25" spans="1:14" s="79" customFormat="1" ht="13.5" customHeight="1" x14ac:dyDescent="0.25">
      <c r="A25" s="103">
        <v>43655</v>
      </c>
      <c r="B25" s="104" t="s">
        <v>5</v>
      </c>
      <c r="C25" s="104" t="s">
        <v>55</v>
      </c>
      <c r="D25" s="105">
        <v>5000</v>
      </c>
      <c r="E25" s="104" t="s">
        <v>2</v>
      </c>
      <c r="F25" s="104">
        <v>191</v>
      </c>
      <c r="G25" s="104">
        <v>190.5</v>
      </c>
      <c r="H25" s="104">
        <v>0</v>
      </c>
      <c r="I25" s="106">
        <v>0</v>
      </c>
      <c r="J25" s="107">
        <f t="shared" ref="J25" si="51">(IF(E25="SHORT",F25-G25,IF(E25="LONG",G25-F25)))*D25</f>
        <v>2500</v>
      </c>
      <c r="K25" s="108">
        <v>0</v>
      </c>
      <c r="L25" s="108">
        <v>0</v>
      </c>
      <c r="M25" s="108">
        <f t="shared" ref="M25" si="52">(K25+J25+L25)/D25</f>
        <v>0.5</v>
      </c>
      <c r="N25" s="109">
        <f t="shared" ref="N25" si="53">M25*D25</f>
        <v>2500</v>
      </c>
    </row>
    <row r="26" spans="1:14" s="79" customFormat="1" ht="13.5" customHeight="1" x14ac:dyDescent="0.25">
      <c r="A26" s="103">
        <v>43655</v>
      </c>
      <c r="B26" s="104" t="s">
        <v>4</v>
      </c>
      <c r="C26" s="104" t="s">
        <v>56</v>
      </c>
      <c r="D26" s="105">
        <v>30</v>
      </c>
      <c r="E26" s="104" t="s">
        <v>2</v>
      </c>
      <c r="F26" s="104">
        <v>38000</v>
      </c>
      <c r="G26" s="104">
        <v>37850</v>
      </c>
      <c r="H26" s="104">
        <v>0</v>
      </c>
      <c r="I26" s="106">
        <v>0</v>
      </c>
      <c r="J26" s="107">
        <f t="shared" ref="J26" si="54">(IF(E26="SHORT",F26-G26,IF(E26="LONG",G26-F26)))*D26</f>
        <v>4500</v>
      </c>
      <c r="K26" s="108">
        <v>0</v>
      </c>
      <c r="L26" s="108">
        <v>0</v>
      </c>
      <c r="M26" s="108">
        <f t="shared" ref="M26" si="55">(K26+J26+L26)/D26</f>
        <v>150</v>
      </c>
      <c r="N26" s="109">
        <f t="shared" ref="N26" si="56">M26*D26</f>
        <v>4500</v>
      </c>
    </row>
    <row r="27" spans="1:14" s="79" customFormat="1" ht="13.5" customHeight="1" x14ac:dyDescent="0.25">
      <c r="A27" s="103">
        <v>43655</v>
      </c>
      <c r="B27" s="104" t="s">
        <v>95</v>
      </c>
      <c r="C27" s="104" t="s">
        <v>56</v>
      </c>
      <c r="D27" s="105">
        <v>100</v>
      </c>
      <c r="E27" s="104" t="s">
        <v>2</v>
      </c>
      <c r="F27" s="104">
        <v>34450</v>
      </c>
      <c r="G27" s="104">
        <v>34550</v>
      </c>
      <c r="H27" s="104">
        <v>0</v>
      </c>
      <c r="I27" s="106">
        <v>0</v>
      </c>
      <c r="J27" s="107">
        <f t="shared" ref="J27" si="57">(IF(E27="SHORT",F27-G27,IF(E27="LONG",G27-F27)))*D27</f>
        <v>-10000</v>
      </c>
      <c r="K27" s="108">
        <v>0</v>
      </c>
      <c r="L27" s="108">
        <v>0</v>
      </c>
      <c r="M27" s="108">
        <f t="shared" ref="M27" si="58">(K27+J27+L27)/D27</f>
        <v>-100</v>
      </c>
      <c r="N27" s="109">
        <f t="shared" ref="N27" si="59">M27*D27</f>
        <v>-10000</v>
      </c>
    </row>
    <row r="28" spans="1:14" s="79" customFormat="1" ht="13.5" customHeight="1" x14ac:dyDescent="0.25">
      <c r="A28" s="103">
        <v>43655</v>
      </c>
      <c r="B28" s="104" t="s">
        <v>93</v>
      </c>
      <c r="C28" s="104" t="s">
        <v>55</v>
      </c>
      <c r="D28" s="105">
        <v>5000</v>
      </c>
      <c r="E28" s="104" t="s">
        <v>2</v>
      </c>
      <c r="F28" s="104">
        <v>153</v>
      </c>
      <c r="G28" s="104">
        <v>152.5</v>
      </c>
      <c r="H28" s="104">
        <v>152</v>
      </c>
      <c r="I28" s="106">
        <v>0</v>
      </c>
      <c r="J28" s="107">
        <f t="shared" ref="J28" si="60">(IF(E28="SHORT",F28-G28,IF(E28="LONG",G28-F28)))*D28</f>
        <v>2500</v>
      </c>
      <c r="K28" s="108">
        <f>(IF(E28="SHORT",IF(H28="",0,G28-H28),IF(E28="LONG",IF(H28="",0,H28-G28))))*D28</f>
        <v>2500</v>
      </c>
      <c r="L28" s="108">
        <v>0</v>
      </c>
      <c r="M28" s="108">
        <f t="shared" ref="M28" si="61">(K28+J28+L28)/D28</f>
        <v>1</v>
      </c>
      <c r="N28" s="109">
        <f t="shared" ref="N28" si="62">M28*D28</f>
        <v>5000</v>
      </c>
    </row>
    <row r="29" spans="1:14" s="79" customFormat="1" ht="13.5" customHeight="1" x14ac:dyDescent="0.25">
      <c r="A29" s="103">
        <v>43654</v>
      </c>
      <c r="B29" s="104" t="s">
        <v>93</v>
      </c>
      <c r="C29" s="104" t="s">
        <v>55</v>
      </c>
      <c r="D29" s="105">
        <v>5000</v>
      </c>
      <c r="E29" s="104" t="s">
        <v>2</v>
      </c>
      <c r="F29" s="104">
        <v>153</v>
      </c>
      <c r="G29" s="104">
        <v>152.5</v>
      </c>
      <c r="H29" s="104">
        <v>152</v>
      </c>
      <c r="I29" s="106">
        <v>0</v>
      </c>
      <c r="J29" s="107">
        <f t="shared" ref="J29" si="63">(IF(E29="SHORT",F29-G29,IF(E29="LONG",G29-F29)))*D29</f>
        <v>2500</v>
      </c>
      <c r="K29" s="108">
        <f>(IF(E29="SHORT",IF(H29="",0,G29-H29),IF(E29="LONG",IF(H29="",0,H29-G29))))*D29</f>
        <v>2500</v>
      </c>
      <c r="L29" s="108">
        <v>0</v>
      </c>
      <c r="M29" s="108">
        <f t="shared" ref="M29" si="64">(K29+J29+L29)/D29</f>
        <v>1</v>
      </c>
      <c r="N29" s="109">
        <f t="shared" ref="N29" si="65">M29*D29</f>
        <v>5000</v>
      </c>
    </row>
    <row r="30" spans="1:14" s="79" customFormat="1" ht="13.5" customHeight="1" x14ac:dyDescent="0.25">
      <c r="A30" s="103">
        <v>43654</v>
      </c>
      <c r="B30" s="104" t="s">
        <v>31</v>
      </c>
      <c r="C30" s="104" t="s">
        <v>53</v>
      </c>
      <c r="D30" s="105">
        <v>100</v>
      </c>
      <c r="E30" s="104" t="s">
        <v>2</v>
      </c>
      <c r="F30" s="104">
        <v>3940</v>
      </c>
      <c r="G30" s="104">
        <v>3975</v>
      </c>
      <c r="H30" s="104">
        <v>0</v>
      </c>
      <c r="I30" s="106">
        <v>0</v>
      </c>
      <c r="J30" s="107">
        <f t="shared" ref="J30" si="66">(IF(E30="SHORT",F30-G30,IF(E30="LONG",G30-F30)))*D30</f>
        <v>-3500</v>
      </c>
      <c r="K30" s="108">
        <v>0</v>
      </c>
      <c r="L30" s="108">
        <v>0</v>
      </c>
      <c r="M30" s="108">
        <f t="shared" ref="M30" si="67">(K30+J30+L30)/D30</f>
        <v>-35</v>
      </c>
      <c r="N30" s="109">
        <f t="shared" ref="N30" si="68">M30*D30</f>
        <v>-3500</v>
      </c>
    </row>
    <row r="31" spans="1:14" s="79" customFormat="1" ht="13.5" customHeight="1" x14ac:dyDescent="0.25">
      <c r="A31" s="103">
        <v>43654</v>
      </c>
      <c r="B31" s="104" t="s">
        <v>95</v>
      </c>
      <c r="C31" s="104" t="s">
        <v>56</v>
      </c>
      <c r="D31" s="105">
        <v>100</v>
      </c>
      <c r="E31" s="104" t="s">
        <v>2</v>
      </c>
      <c r="F31" s="104">
        <v>34750</v>
      </c>
      <c r="G31" s="104">
        <v>34680</v>
      </c>
      <c r="H31" s="104">
        <v>34600</v>
      </c>
      <c r="I31" s="106">
        <v>0</v>
      </c>
      <c r="J31" s="107">
        <f t="shared" ref="J31" si="69">(IF(E31="SHORT",F31-G31,IF(E31="LONG",G31-F31)))*D31</f>
        <v>7000</v>
      </c>
      <c r="K31" s="108">
        <f>(IF(E31="SHORT",IF(H31="",0,G31-H31),IF(E31="LONG",IF(H31="",0,H31-G31))))*D31</f>
        <v>8000</v>
      </c>
      <c r="L31" s="108">
        <v>0</v>
      </c>
      <c r="M31" s="108">
        <f t="shared" ref="M31" si="70">(K31+J31+L31)/D31</f>
        <v>150</v>
      </c>
      <c r="N31" s="109">
        <f t="shared" ref="N31" si="71">M31*D31</f>
        <v>15000</v>
      </c>
    </row>
    <row r="32" spans="1:14" s="79" customFormat="1" ht="13.5" customHeight="1" x14ac:dyDescent="0.25">
      <c r="A32" s="103">
        <v>43654</v>
      </c>
      <c r="B32" s="104" t="s">
        <v>4</v>
      </c>
      <c r="C32" s="104" t="s">
        <v>56</v>
      </c>
      <c r="D32" s="105">
        <v>30</v>
      </c>
      <c r="E32" s="104" t="s">
        <v>2</v>
      </c>
      <c r="F32" s="104">
        <v>38000</v>
      </c>
      <c r="G32" s="104">
        <v>37850</v>
      </c>
      <c r="H32" s="104">
        <v>0</v>
      </c>
      <c r="I32" s="106">
        <v>0</v>
      </c>
      <c r="J32" s="107">
        <f t="shared" ref="J32" si="72">(IF(E32="SHORT",F32-G32,IF(E32="LONG",G32-F32)))*D32</f>
        <v>4500</v>
      </c>
      <c r="K32" s="108">
        <v>0</v>
      </c>
      <c r="L32" s="108">
        <v>0</v>
      </c>
      <c r="M32" s="108">
        <f t="shared" ref="M32" si="73">(K32+J32+L32)/D32</f>
        <v>150</v>
      </c>
      <c r="N32" s="109">
        <f t="shared" ref="N32" si="74">M32*D32</f>
        <v>4500</v>
      </c>
    </row>
    <row r="33" spans="1:14" s="79" customFormat="1" ht="13.5" customHeight="1" x14ac:dyDescent="0.25">
      <c r="A33" s="103">
        <v>43651</v>
      </c>
      <c r="B33" s="104" t="s">
        <v>31</v>
      </c>
      <c r="C33" s="104" t="s">
        <v>53</v>
      </c>
      <c r="D33" s="105">
        <v>100</v>
      </c>
      <c r="E33" s="104" t="s">
        <v>1</v>
      </c>
      <c r="F33" s="104">
        <v>3885</v>
      </c>
      <c r="G33" s="104">
        <v>3905</v>
      </c>
      <c r="H33" s="104">
        <v>0</v>
      </c>
      <c r="I33" s="106">
        <v>0</v>
      </c>
      <c r="J33" s="107">
        <f t="shared" ref="J33" si="75">(IF(E33="SHORT",F33-G33,IF(E33="LONG",G33-F33)))*D33</f>
        <v>2000</v>
      </c>
      <c r="K33" s="108">
        <v>0</v>
      </c>
      <c r="L33" s="108">
        <v>0</v>
      </c>
      <c r="M33" s="108">
        <f t="shared" ref="M33" si="76">(K33+J33+L33)/D33</f>
        <v>20</v>
      </c>
      <c r="N33" s="109">
        <f t="shared" ref="N33" si="77">M33*D33</f>
        <v>2000</v>
      </c>
    </row>
    <row r="34" spans="1:14" s="79" customFormat="1" ht="13.5" customHeight="1" x14ac:dyDescent="0.25">
      <c r="A34" s="103">
        <v>43651</v>
      </c>
      <c r="B34" s="104" t="s">
        <v>4</v>
      </c>
      <c r="C34" s="104" t="s">
        <v>56</v>
      </c>
      <c r="D34" s="105">
        <v>30</v>
      </c>
      <c r="E34" s="104" t="s">
        <v>2</v>
      </c>
      <c r="F34" s="104">
        <v>38350</v>
      </c>
      <c r="G34" s="104">
        <v>38200</v>
      </c>
      <c r="H34" s="104">
        <v>0</v>
      </c>
      <c r="I34" s="106">
        <v>0</v>
      </c>
      <c r="J34" s="107">
        <f t="shared" ref="J34" si="78">(IF(E34="SHORT",F34-G34,IF(E34="LONG",G34-F34)))*D34</f>
        <v>4500</v>
      </c>
      <c r="K34" s="108">
        <v>0</v>
      </c>
      <c r="L34" s="108">
        <v>0</v>
      </c>
      <c r="M34" s="108">
        <f t="shared" ref="M34" si="79">(K34+J34+L34)/D34</f>
        <v>150</v>
      </c>
      <c r="N34" s="109">
        <f t="shared" ref="N34" si="80">M34*D34</f>
        <v>4500</v>
      </c>
    </row>
    <row r="35" spans="1:14" s="79" customFormat="1" ht="13.5" customHeight="1" x14ac:dyDescent="0.25">
      <c r="A35" s="103">
        <v>43650</v>
      </c>
      <c r="B35" s="104" t="s">
        <v>93</v>
      </c>
      <c r="C35" s="104" t="s">
        <v>55</v>
      </c>
      <c r="D35" s="105">
        <v>5000</v>
      </c>
      <c r="E35" s="104" t="s">
        <v>2</v>
      </c>
      <c r="F35" s="104">
        <v>151.5</v>
      </c>
      <c r="G35" s="104">
        <v>151</v>
      </c>
      <c r="H35" s="104">
        <v>150</v>
      </c>
      <c r="I35" s="106">
        <v>0</v>
      </c>
      <c r="J35" s="107">
        <f t="shared" ref="J35" si="81">(IF(E35="SHORT",F35-G35,IF(E35="LONG",G35-F35)))*D35</f>
        <v>2500</v>
      </c>
      <c r="K35" s="108">
        <f>(IF(E35="SHORT",IF(H35="",0,G35-H35),IF(E35="LONG",IF(H35="",0,H35-G35))))*D35</f>
        <v>5000</v>
      </c>
      <c r="L35" s="108">
        <v>0</v>
      </c>
      <c r="M35" s="108">
        <f t="shared" ref="M35" si="82">(K35+J35+L35)/D35</f>
        <v>1.5</v>
      </c>
      <c r="N35" s="109">
        <f t="shared" ref="N35" si="83">M35*D35</f>
        <v>7500</v>
      </c>
    </row>
    <row r="36" spans="1:14" s="79" customFormat="1" ht="13.5" customHeight="1" x14ac:dyDescent="0.25">
      <c r="A36" s="103">
        <v>43650</v>
      </c>
      <c r="B36" s="104" t="s">
        <v>31</v>
      </c>
      <c r="C36" s="104" t="s">
        <v>53</v>
      </c>
      <c r="D36" s="105">
        <v>30</v>
      </c>
      <c r="E36" s="104" t="s">
        <v>2</v>
      </c>
      <c r="F36" s="104">
        <v>3910</v>
      </c>
      <c r="G36" s="104">
        <v>3920</v>
      </c>
      <c r="H36" s="104">
        <v>0</v>
      </c>
      <c r="I36" s="106">
        <v>0</v>
      </c>
      <c r="J36" s="107">
        <f t="shared" ref="J36" si="84">(IF(E36="SHORT",F36-G36,IF(E36="LONG",G36-F36)))*D36</f>
        <v>-300</v>
      </c>
      <c r="K36" s="108">
        <v>0</v>
      </c>
      <c r="L36" s="108">
        <v>0</v>
      </c>
      <c r="M36" s="108">
        <f t="shared" ref="M36" si="85">(K36+J36+L36)/D36</f>
        <v>-10</v>
      </c>
      <c r="N36" s="109">
        <f t="shared" ref="N36" si="86">M36*D36</f>
        <v>-300</v>
      </c>
    </row>
    <row r="37" spans="1:14" s="79" customFormat="1" ht="13.5" customHeight="1" x14ac:dyDescent="0.25">
      <c r="A37" s="103">
        <v>43650</v>
      </c>
      <c r="B37" s="104" t="s">
        <v>4</v>
      </c>
      <c r="C37" s="104" t="s">
        <v>56</v>
      </c>
      <c r="D37" s="105">
        <v>100</v>
      </c>
      <c r="E37" s="104" t="s">
        <v>1</v>
      </c>
      <c r="F37" s="104">
        <v>37775</v>
      </c>
      <c r="G37" s="104">
        <v>37930</v>
      </c>
      <c r="H37" s="104">
        <v>0</v>
      </c>
      <c r="I37" s="106">
        <v>0</v>
      </c>
      <c r="J37" s="107">
        <f t="shared" ref="J37" si="87">(IF(E37="SHORT",F37-G37,IF(E37="LONG",G37-F37)))*D37</f>
        <v>15500</v>
      </c>
      <c r="K37" s="108">
        <v>0</v>
      </c>
      <c r="L37" s="108">
        <v>0</v>
      </c>
      <c r="M37" s="108">
        <f t="shared" ref="M37" si="88">(K37+J37+L37)/D37</f>
        <v>155</v>
      </c>
      <c r="N37" s="109">
        <f t="shared" ref="N37" si="89">M37*D37</f>
        <v>15500</v>
      </c>
    </row>
    <row r="38" spans="1:14" s="79" customFormat="1" ht="13.5" customHeight="1" x14ac:dyDescent="0.25">
      <c r="A38" s="103">
        <v>43649</v>
      </c>
      <c r="B38" s="104" t="s">
        <v>25</v>
      </c>
      <c r="C38" s="104" t="s">
        <v>53</v>
      </c>
      <c r="D38" s="105">
        <v>1250</v>
      </c>
      <c r="E38" s="104" t="s">
        <v>1</v>
      </c>
      <c r="F38" s="104">
        <v>157</v>
      </c>
      <c r="G38" s="104">
        <v>157</v>
      </c>
      <c r="H38" s="104">
        <v>0</v>
      </c>
      <c r="I38" s="106">
        <v>0</v>
      </c>
      <c r="J38" s="107">
        <f t="shared" ref="J38" si="90">(IF(E38="SHORT",F38-G38,IF(E38="LONG",G38-F38)))*D38</f>
        <v>0</v>
      </c>
      <c r="K38" s="108">
        <v>0</v>
      </c>
      <c r="L38" s="108">
        <v>0</v>
      </c>
      <c r="M38" s="108">
        <f t="shared" ref="M38" si="91">(K38+J38+L38)/D38</f>
        <v>0</v>
      </c>
      <c r="N38" s="109">
        <f t="shared" ref="N38" si="92">M38*D38</f>
        <v>0</v>
      </c>
    </row>
    <row r="39" spans="1:14" s="79" customFormat="1" ht="13.5" customHeight="1" x14ac:dyDescent="0.25">
      <c r="A39" s="103">
        <v>43649</v>
      </c>
      <c r="B39" s="104" t="s">
        <v>4</v>
      </c>
      <c r="C39" s="104" t="s">
        <v>56</v>
      </c>
      <c r="D39" s="105">
        <v>30</v>
      </c>
      <c r="E39" s="104" t="s">
        <v>1</v>
      </c>
      <c r="F39" s="104">
        <v>38000</v>
      </c>
      <c r="G39" s="104">
        <v>37800</v>
      </c>
      <c r="H39" s="104">
        <v>0</v>
      </c>
      <c r="I39" s="106">
        <v>0</v>
      </c>
      <c r="J39" s="107">
        <f t="shared" ref="J39" si="93">(IF(E39="SHORT",F39-G39,IF(E39="LONG",G39-F39)))*D39</f>
        <v>-6000</v>
      </c>
      <c r="K39" s="108">
        <v>0</v>
      </c>
      <c r="L39" s="108">
        <v>0</v>
      </c>
      <c r="M39" s="108">
        <f t="shared" ref="M39" si="94">(K39+J39+L39)/D39</f>
        <v>-200</v>
      </c>
      <c r="N39" s="109">
        <f t="shared" ref="N39" si="95">M39*D39</f>
        <v>-6000</v>
      </c>
    </row>
    <row r="40" spans="1:14" s="79" customFormat="1" ht="13.5" customHeight="1" x14ac:dyDescent="0.25">
      <c r="A40" s="103">
        <v>43649</v>
      </c>
      <c r="B40" s="104" t="s">
        <v>3</v>
      </c>
      <c r="C40" s="104" t="s">
        <v>55</v>
      </c>
      <c r="D40" s="105">
        <v>1000</v>
      </c>
      <c r="E40" s="104" t="s">
        <v>1</v>
      </c>
      <c r="F40" s="104">
        <v>439.5</v>
      </c>
      <c r="G40" s="104">
        <v>441.2</v>
      </c>
      <c r="H40" s="104">
        <v>0</v>
      </c>
      <c r="I40" s="106">
        <v>0</v>
      </c>
      <c r="J40" s="107">
        <f t="shared" ref="J40" si="96">(IF(E40="SHORT",F40-G40,IF(E40="LONG",G40-F40)))*D40</f>
        <v>1699.9999999999886</v>
      </c>
      <c r="K40" s="108">
        <v>0</v>
      </c>
      <c r="L40" s="108">
        <v>0</v>
      </c>
      <c r="M40" s="108">
        <f t="shared" ref="M40" si="97">(K40+J40+L40)/D40</f>
        <v>1.6999999999999886</v>
      </c>
      <c r="N40" s="109">
        <f t="shared" ref="N40" si="98">M40*D40</f>
        <v>1699.9999999999886</v>
      </c>
    </row>
    <row r="41" spans="1:14" s="79" customFormat="1" ht="13.5" customHeight="1" x14ac:dyDescent="0.25">
      <c r="A41" s="103">
        <v>43648</v>
      </c>
      <c r="B41" s="104" t="s">
        <v>95</v>
      </c>
      <c r="C41" s="104" t="s">
        <v>56</v>
      </c>
      <c r="D41" s="105">
        <v>100</v>
      </c>
      <c r="E41" s="104" t="s">
        <v>1</v>
      </c>
      <c r="F41" s="104">
        <v>33760</v>
      </c>
      <c r="G41" s="104">
        <v>33820</v>
      </c>
      <c r="H41" s="104">
        <v>33900</v>
      </c>
      <c r="I41" s="106">
        <v>0</v>
      </c>
      <c r="J41" s="107">
        <f t="shared" ref="J41" si="99">(IF(E41="SHORT",F41-G41,IF(E41="LONG",G41-F41)))*D41</f>
        <v>6000</v>
      </c>
      <c r="K41" s="108">
        <f>(IF(E41="SHORT",IF(H41="",0,G41-H41),IF(E41="LONG",IF(H41="",0,H41-G41))))*D41</f>
        <v>8000</v>
      </c>
      <c r="L41" s="108">
        <v>0</v>
      </c>
      <c r="M41" s="108">
        <f t="shared" ref="M41" si="100">(K41+J41+L41)/D41</f>
        <v>140</v>
      </c>
      <c r="N41" s="109">
        <f t="shared" ref="N41" si="101">M41*D41</f>
        <v>14000</v>
      </c>
    </row>
    <row r="42" spans="1:14" s="79" customFormat="1" ht="13.5" customHeight="1" x14ac:dyDescent="0.25">
      <c r="A42" s="103">
        <v>43648</v>
      </c>
      <c r="B42" s="104" t="s">
        <v>4</v>
      </c>
      <c r="C42" s="104" t="s">
        <v>56</v>
      </c>
      <c r="D42" s="105">
        <v>30</v>
      </c>
      <c r="E42" s="104" t="s">
        <v>1</v>
      </c>
      <c r="F42" s="104">
        <v>37550</v>
      </c>
      <c r="G42" s="104">
        <v>37680</v>
      </c>
      <c r="H42" s="104">
        <v>37900</v>
      </c>
      <c r="I42" s="106">
        <v>0</v>
      </c>
      <c r="J42" s="107">
        <f t="shared" ref="J42" si="102">(IF(E42="SHORT",F42-G42,IF(E42="LONG",G42-F42)))*D42</f>
        <v>3900</v>
      </c>
      <c r="K42" s="108">
        <f>(IF(E42="SHORT",IF(H42="",0,G42-H42),IF(E42="LONG",IF(H42="",0,H42-G42))))*D42</f>
        <v>6600</v>
      </c>
      <c r="L42" s="108">
        <v>0</v>
      </c>
      <c r="M42" s="108">
        <f t="shared" ref="M42" si="103">(K42+J42+L42)/D42</f>
        <v>350</v>
      </c>
      <c r="N42" s="109">
        <f t="shared" ref="N42" si="104">M42*D42</f>
        <v>10500</v>
      </c>
    </row>
    <row r="43" spans="1:14" s="79" customFormat="1" ht="13.5" customHeight="1" x14ac:dyDescent="0.25">
      <c r="A43" s="103">
        <v>43648</v>
      </c>
      <c r="B43" s="104" t="s">
        <v>93</v>
      </c>
      <c r="C43" s="104" t="s">
        <v>55</v>
      </c>
      <c r="D43" s="105">
        <v>5000</v>
      </c>
      <c r="E43" s="104" t="s">
        <v>2</v>
      </c>
      <c r="F43" s="104">
        <v>152.69999999999999</v>
      </c>
      <c r="G43" s="104">
        <v>152.19999999999999</v>
      </c>
      <c r="H43" s="104">
        <v>151.5</v>
      </c>
      <c r="I43" s="106">
        <v>0</v>
      </c>
      <c r="J43" s="107">
        <f t="shared" ref="J43" si="105">(IF(E43="SHORT",F43-G43,IF(E43="LONG",G43-F43)))*D43</f>
        <v>2500</v>
      </c>
      <c r="K43" s="108">
        <f>(IF(E43="SHORT",IF(H43="",0,G43-H43),IF(E43="LONG",IF(H43="",0,H43-G43))))*D43</f>
        <v>3499.9999999999432</v>
      </c>
      <c r="L43" s="108">
        <v>0</v>
      </c>
      <c r="M43" s="108">
        <f t="shared" ref="M43" si="106">(K43+J43+L43)/D43</f>
        <v>1.1999999999999886</v>
      </c>
      <c r="N43" s="109">
        <f t="shared" ref="N43" si="107">M43*D43</f>
        <v>5999.9999999999436</v>
      </c>
    </row>
    <row r="44" spans="1:14" s="79" customFormat="1" ht="13.5" customHeight="1" x14ac:dyDescent="0.25">
      <c r="A44" s="103">
        <v>43648</v>
      </c>
      <c r="B44" s="104" t="s">
        <v>96</v>
      </c>
      <c r="C44" s="104" t="s">
        <v>53</v>
      </c>
      <c r="D44" s="105">
        <v>100</v>
      </c>
      <c r="E44" s="104" t="s">
        <v>2</v>
      </c>
      <c r="F44" s="104">
        <v>4075</v>
      </c>
      <c r="G44" s="104">
        <v>4055</v>
      </c>
      <c r="H44" s="104">
        <v>4025</v>
      </c>
      <c r="I44" s="106">
        <v>0</v>
      </c>
      <c r="J44" s="107">
        <f t="shared" ref="J44" si="108">(IF(E44="SHORT",F44-G44,IF(E44="LONG",G44-F44)))*D44</f>
        <v>2000</v>
      </c>
      <c r="K44" s="108">
        <f>(IF(E44="SHORT",IF(H44="",0,G44-H44),IF(E44="LONG",IF(H44="",0,H44-G44))))*D44</f>
        <v>3000</v>
      </c>
      <c r="L44" s="108">
        <v>0</v>
      </c>
      <c r="M44" s="108">
        <f t="shared" ref="M44" si="109">(K44+J44+L44)/D44</f>
        <v>50</v>
      </c>
      <c r="N44" s="109">
        <f t="shared" ref="N44" si="110">M44*D44</f>
        <v>5000</v>
      </c>
    </row>
    <row r="45" spans="1:14" s="79" customFormat="1" ht="13.5" customHeight="1" x14ac:dyDescent="0.25">
      <c r="A45" s="103">
        <v>43647</v>
      </c>
      <c r="B45" s="104" t="s">
        <v>4</v>
      </c>
      <c r="C45" s="104" t="s">
        <v>56</v>
      </c>
      <c r="D45" s="105">
        <v>30</v>
      </c>
      <c r="E45" s="104" t="s">
        <v>1</v>
      </c>
      <c r="F45" s="104">
        <v>37190</v>
      </c>
      <c r="G45" s="104">
        <v>36900</v>
      </c>
      <c r="H45" s="104">
        <v>0</v>
      </c>
      <c r="I45" s="106">
        <v>0</v>
      </c>
      <c r="J45" s="107">
        <f t="shared" ref="J45" si="111">(IF(E45="SHORT",F45-G45,IF(E45="LONG",G45-F45)))*D45</f>
        <v>-8700</v>
      </c>
      <c r="K45" s="108">
        <v>0</v>
      </c>
      <c r="L45" s="108">
        <v>0</v>
      </c>
      <c r="M45" s="108">
        <f t="shared" ref="M45" si="112">(K45+J45+L45)/D45</f>
        <v>-290</v>
      </c>
      <c r="N45" s="109">
        <f t="shared" ref="N45" si="113">M45*D45</f>
        <v>-8700</v>
      </c>
    </row>
    <row r="46" spans="1:14" s="79" customFormat="1" ht="13.5" customHeight="1" x14ac:dyDescent="0.25">
      <c r="A46" s="103">
        <v>43647</v>
      </c>
      <c r="B46" s="104" t="s">
        <v>31</v>
      </c>
      <c r="C46" s="104" t="s">
        <v>53</v>
      </c>
      <c r="D46" s="105">
        <v>100</v>
      </c>
      <c r="E46" s="104" t="s">
        <v>2</v>
      </c>
      <c r="F46" s="104">
        <v>4130</v>
      </c>
      <c r="G46" s="104">
        <v>4110</v>
      </c>
      <c r="H46" s="104">
        <v>0</v>
      </c>
      <c r="I46" s="106">
        <v>0</v>
      </c>
      <c r="J46" s="107">
        <f t="shared" ref="J46" si="114">(IF(E46="SHORT",F46-G46,IF(E46="LONG",G46-F46)))*D46</f>
        <v>2000</v>
      </c>
      <c r="K46" s="108">
        <v>0</v>
      </c>
      <c r="L46" s="108">
        <v>0</v>
      </c>
      <c r="M46" s="108">
        <f t="shared" ref="M46" si="115">(K46+J46+L46)/D46</f>
        <v>20</v>
      </c>
      <c r="N46" s="109">
        <f t="shared" ref="N46" si="116">M46*D46</f>
        <v>2000</v>
      </c>
    </row>
    <row r="47" spans="1:14" s="79" customFormat="1" ht="13.5" customHeight="1" x14ac:dyDescent="0.25">
      <c r="A47" s="103">
        <v>43647</v>
      </c>
      <c r="B47" s="104" t="s">
        <v>95</v>
      </c>
      <c r="C47" s="104" t="s">
        <v>56</v>
      </c>
      <c r="D47" s="105">
        <v>100</v>
      </c>
      <c r="E47" s="104" t="s">
        <v>1</v>
      </c>
      <c r="F47" s="104">
        <v>33740</v>
      </c>
      <c r="G47" s="104">
        <v>33810</v>
      </c>
      <c r="H47" s="104">
        <v>0</v>
      </c>
      <c r="I47" s="106">
        <v>0</v>
      </c>
      <c r="J47" s="107">
        <f t="shared" ref="J47" si="117">(IF(E47="SHORT",F47-G47,IF(E47="LONG",G47-F47)))*D47</f>
        <v>7000</v>
      </c>
      <c r="K47" s="108">
        <v>0</v>
      </c>
      <c r="L47" s="108">
        <v>0</v>
      </c>
      <c r="M47" s="108">
        <f t="shared" ref="M47" si="118">(K47+J47+L47)/D47</f>
        <v>70</v>
      </c>
      <c r="N47" s="109">
        <f t="shared" ref="N47" si="119">M47*D47</f>
        <v>7000</v>
      </c>
    </row>
    <row r="48" spans="1:14" s="79" customFormat="1" ht="13.5" customHeight="1" x14ac:dyDescent="0.25">
      <c r="A48" s="110"/>
      <c r="B48" s="111"/>
      <c r="C48" s="111"/>
      <c r="D48" s="112"/>
      <c r="E48" s="111"/>
      <c r="F48" s="111"/>
      <c r="G48" s="111"/>
      <c r="H48" s="111"/>
      <c r="I48" s="130" t="s">
        <v>97</v>
      </c>
      <c r="J48" s="131">
        <f>SUM(J13:J47)</f>
        <v>68429.999999999767</v>
      </c>
      <c r="K48" s="131"/>
      <c r="L48" s="131"/>
      <c r="M48" s="131" t="s">
        <v>22</v>
      </c>
      <c r="N48" s="131">
        <f>SUM(N13:N47)</f>
        <v>114029.99999999969</v>
      </c>
    </row>
    <row r="49" spans="1:14" s="79" customFormat="1" ht="13.5" customHeight="1" x14ac:dyDescent="0.25">
      <c r="A49" s="110"/>
      <c r="B49" s="111"/>
      <c r="C49" s="111"/>
      <c r="D49" s="112"/>
      <c r="E49" s="111"/>
      <c r="F49" s="111"/>
      <c r="G49" s="132">
        <v>43556</v>
      </c>
      <c r="H49" s="111"/>
      <c r="I49" s="113"/>
      <c r="J49" s="114"/>
      <c r="K49" s="115"/>
      <c r="L49" s="115"/>
      <c r="M49" s="115"/>
      <c r="N49" s="116"/>
    </row>
    <row r="50" spans="1:14" s="79" customFormat="1" ht="13.5" customHeight="1" x14ac:dyDescent="0.25">
      <c r="A50" s="103">
        <v>43644</v>
      </c>
      <c r="B50" s="104" t="s">
        <v>0</v>
      </c>
      <c r="C50" s="104" t="s">
        <v>56</v>
      </c>
      <c r="D50" s="105">
        <v>100</v>
      </c>
      <c r="E50" s="104" t="s">
        <v>2</v>
      </c>
      <c r="F50" s="104">
        <v>34260</v>
      </c>
      <c r="G50" s="104">
        <v>34200</v>
      </c>
      <c r="H50" s="104">
        <v>0</v>
      </c>
      <c r="I50" s="106">
        <v>0</v>
      </c>
      <c r="J50" s="107">
        <f t="shared" ref="J50" si="120">(IF(E50="SHORT",F50-G50,IF(E50="LONG",G50-F50)))*D50</f>
        <v>6000</v>
      </c>
      <c r="K50" s="108">
        <v>0</v>
      </c>
      <c r="L50" s="108">
        <v>0</v>
      </c>
      <c r="M50" s="108">
        <f t="shared" ref="M50" si="121">(K50+J50+L50)/D50</f>
        <v>60</v>
      </c>
      <c r="N50" s="109">
        <f t="shared" ref="N50" si="122">M50*D50</f>
        <v>6000</v>
      </c>
    </row>
    <row r="51" spans="1:14" s="79" customFormat="1" ht="13.5" customHeight="1" x14ac:dyDescent="0.25">
      <c r="A51" s="103">
        <v>43644</v>
      </c>
      <c r="B51" s="104" t="s">
        <v>4</v>
      </c>
      <c r="C51" s="104" t="s">
        <v>56</v>
      </c>
      <c r="D51" s="105">
        <v>30</v>
      </c>
      <c r="E51" s="104" t="s">
        <v>2</v>
      </c>
      <c r="F51" s="104">
        <v>37500</v>
      </c>
      <c r="G51" s="104">
        <v>37350</v>
      </c>
      <c r="H51" s="104">
        <v>0</v>
      </c>
      <c r="I51" s="106">
        <v>0</v>
      </c>
      <c r="J51" s="107">
        <f t="shared" ref="J51" si="123">(IF(E51="SHORT",F51-G51,IF(E51="LONG",G51-F51)))*D51</f>
        <v>4500</v>
      </c>
      <c r="K51" s="108">
        <v>0</v>
      </c>
      <c r="L51" s="108">
        <v>0</v>
      </c>
      <c r="M51" s="108">
        <f t="shared" ref="M51" si="124">(K51+J51+L51)/D51</f>
        <v>150</v>
      </c>
      <c r="N51" s="109">
        <f t="shared" ref="N51" si="125">M51*D51</f>
        <v>4500</v>
      </c>
    </row>
    <row r="52" spans="1:14" s="79" customFormat="1" ht="13.5" customHeight="1" x14ac:dyDescent="0.25">
      <c r="A52" s="103">
        <v>43644</v>
      </c>
      <c r="B52" s="104" t="s">
        <v>31</v>
      </c>
      <c r="C52" s="104" t="s">
        <v>53</v>
      </c>
      <c r="D52" s="105">
        <v>100</v>
      </c>
      <c r="E52" s="104" t="s">
        <v>2</v>
      </c>
      <c r="F52" s="104">
        <v>4110</v>
      </c>
      <c r="G52" s="104">
        <v>4080</v>
      </c>
      <c r="H52" s="104">
        <v>0</v>
      </c>
      <c r="I52" s="106">
        <v>0</v>
      </c>
      <c r="J52" s="107">
        <f t="shared" ref="J52" si="126">(IF(E52="SHORT",F52-G52,IF(E52="LONG",G52-F52)))*D52</f>
        <v>3000</v>
      </c>
      <c r="K52" s="108">
        <v>0</v>
      </c>
      <c r="L52" s="108">
        <v>0</v>
      </c>
      <c r="M52" s="108">
        <f t="shared" ref="M52" si="127">(K52+J52+L52)/D52</f>
        <v>30</v>
      </c>
      <c r="N52" s="109">
        <f t="shared" ref="N52" si="128">M52*D52</f>
        <v>3000</v>
      </c>
    </row>
    <row r="53" spans="1:14" s="79" customFormat="1" ht="13.5" customHeight="1" x14ac:dyDescent="0.25">
      <c r="A53" s="103">
        <v>43643</v>
      </c>
      <c r="B53" s="104" t="s">
        <v>0</v>
      </c>
      <c r="C53" s="104" t="s">
        <v>56</v>
      </c>
      <c r="D53" s="105">
        <v>100</v>
      </c>
      <c r="E53" s="104" t="s">
        <v>2</v>
      </c>
      <c r="F53" s="104">
        <v>34085</v>
      </c>
      <c r="G53" s="104">
        <v>34160</v>
      </c>
      <c r="H53" s="104">
        <v>0</v>
      </c>
      <c r="I53" s="106">
        <v>0</v>
      </c>
      <c r="J53" s="107">
        <f t="shared" ref="J53" si="129">(IF(E53="SHORT",F53-G53,IF(E53="LONG",G53-F53)))*D53</f>
        <v>-7500</v>
      </c>
      <c r="K53" s="108">
        <v>0</v>
      </c>
      <c r="L53" s="108">
        <v>0</v>
      </c>
      <c r="M53" s="108">
        <f t="shared" ref="M53" si="130">(K53+J53+L53)/D53</f>
        <v>-75</v>
      </c>
      <c r="N53" s="109">
        <f t="shared" ref="N53" si="131">M53*D53</f>
        <v>-7500</v>
      </c>
    </row>
    <row r="54" spans="1:14" s="79" customFormat="1" ht="13.5" customHeight="1" x14ac:dyDescent="0.25">
      <c r="A54" s="103">
        <v>43643</v>
      </c>
      <c r="B54" s="104" t="s">
        <v>4</v>
      </c>
      <c r="C54" s="104" t="s">
        <v>56</v>
      </c>
      <c r="D54" s="105">
        <v>30</v>
      </c>
      <c r="E54" s="104" t="s">
        <v>2</v>
      </c>
      <c r="F54" s="104">
        <v>37630</v>
      </c>
      <c r="G54" s="104">
        <v>37500</v>
      </c>
      <c r="H54" s="104">
        <v>0</v>
      </c>
      <c r="I54" s="106">
        <v>0</v>
      </c>
      <c r="J54" s="107">
        <f t="shared" ref="J54" si="132">(IF(E54="SHORT",F54-G54,IF(E54="LONG",G54-F54)))*D54</f>
        <v>3900</v>
      </c>
      <c r="K54" s="108">
        <v>0</v>
      </c>
      <c r="L54" s="108">
        <v>0</v>
      </c>
      <c r="M54" s="108">
        <f t="shared" ref="M54" si="133">(K54+J54+L54)/D54</f>
        <v>130</v>
      </c>
      <c r="N54" s="109">
        <f t="shared" ref="N54" si="134">M54*D54</f>
        <v>3900</v>
      </c>
    </row>
    <row r="55" spans="1:14" s="79" customFormat="1" ht="13.5" customHeight="1" x14ac:dyDescent="0.25">
      <c r="A55" s="103">
        <v>43643</v>
      </c>
      <c r="B55" s="104" t="s">
        <v>31</v>
      </c>
      <c r="C55" s="104" t="s">
        <v>53</v>
      </c>
      <c r="D55" s="105">
        <v>100</v>
      </c>
      <c r="E55" s="104" t="s">
        <v>2</v>
      </c>
      <c r="F55" s="104">
        <v>4088</v>
      </c>
      <c r="G55" s="104">
        <v>4068</v>
      </c>
      <c r="H55" s="104">
        <v>0</v>
      </c>
      <c r="I55" s="106">
        <v>0</v>
      </c>
      <c r="J55" s="107">
        <f t="shared" ref="J55" si="135">(IF(E55="SHORT",F55-G55,IF(E55="LONG",G55-F55)))*D55</f>
        <v>2000</v>
      </c>
      <c r="K55" s="108">
        <v>0</v>
      </c>
      <c r="L55" s="108">
        <v>0</v>
      </c>
      <c r="M55" s="108">
        <f t="shared" ref="M55" si="136">(K55+J55+L55)/D55</f>
        <v>20</v>
      </c>
      <c r="N55" s="109">
        <f t="shared" ref="N55" si="137">M55*D55</f>
        <v>2000</v>
      </c>
    </row>
    <row r="56" spans="1:14" s="79" customFormat="1" ht="13.5" customHeight="1" x14ac:dyDescent="0.25">
      <c r="A56" s="103">
        <v>43642</v>
      </c>
      <c r="B56" s="104" t="s">
        <v>5</v>
      </c>
      <c r="C56" s="104" t="s">
        <v>55</v>
      </c>
      <c r="D56" s="105">
        <v>5000</v>
      </c>
      <c r="E56" s="104" t="s">
        <v>2</v>
      </c>
      <c r="F56" s="104">
        <v>203.5</v>
      </c>
      <c r="G56" s="104">
        <v>203</v>
      </c>
      <c r="H56" s="104">
        <v>202.5</v>
      </c>
      <c r="I56" s="106">
        <v>0</v>
      </c>
      <c r="J56" s="107">
        <f t="shared" ref="J56" si="138">(IF(E56="SHORT",F56-G56,IF(E56="LONG",G56-F56)))*D56</f>
        <v>2500</v>
      </c>
      <c r="K56" s="108">
        <f>(IF(E56="SHORT",IF(H56="",0,G56-H56),IF(E56="LONG",IF(H56="",0,H56-G56))))*D56</f>
        <v>2500</v>
      </c>
      <c r="L56" s="108">
        <v>0</v>
      </c>
      <c r="M56" s="108">
        <f t="shared" ref="M56" si="139">(K56+J56+L56)/D56</f>
        <v>1</v>
      </c>
      <c r="N56" s="109">
        <f t="shared" ref="N56" si="140">M56*D56</f>
        <v>5000</v>
      </c>
    </row>
    <row r="57" spans="1:14" s="79" customFormat="1" ht="13.5" customHeight="1" x14ac:dyDescent="0.25">
      <c r="A57" s="103">
        <v>43642</v>
      </c>
      <c r="B57" s="104" t="s">
        <v>4</v>
      </c>
      <c r="C57" s="104" t="s">
        <v>56</v>
      </c>
      <c r="D57" s="105">
        <v>30</v>
      </c>
      <c r="E57" s="104" t="s">
        <v>2</v>
      </c>
      <c r="F57" s="104">
        <v>37720</v>
      </c>
      <c r="G57" s="104">
        <v>37880</v>
      </c>
      <c r="H57" s="104">
        <v>0</v>
      </c>
      <c r="I57" s="106">
        <v>0</v>
      </c>
      <c r="J57" s="107">
        <f t="shared" ref="J57" si="141">(IF(E57="SHORT",F57-G57,IF(E57="LONG",G57-F57)))*D57</f>
        <v>-4800</v>
      </c>
      <c r="K57" s="108">
        <v>0</v>
      </c>
      <c r="L57" s="108">
        <v>0</v>
      </c>
      <c r="M57" s="108">
        <f t="shared" ref="M57" si="142">(K57+J57+L57)/D57</f>
        <v>-160</v>
      </c>
      <c r="N57" s="109">
        <f t="shared" ref="N57" si="143">M57*D57</f>
        <v>-4800</v>
      </c>
    </row>
    <row r="58" spans="1:14" s="79" customFormat="1" ht="13.5" customHeight="1" x14ac:dyDescent="0.25">
      <c r="A58" s="103">
        <v>43642</v>
      </c>
      <c r="B58" s="104" t="s">
        <v>0</v>
      </c>
      <c r="C58" s="104" t="s">
        <v>56</v>
      </c>
      <c r="D58" s="105">
        <v>100</v>
      </c>
      <c r="E58" s="104" t="s">
        <v>2</v>
      </c>
      <c r="F58" s="104">
        <v>34275</v>
      </c>
      <c r="G58" s="104">
        <v>34350</v>
      </c>
      <c r="H58" s="104">
        <v>0</v>
      </c>
      <c r="I58" s="106">
        <v>0</v>
      </c>
      <c r="J58" s="107">
        <f t="shared" ref="J58" si="144">(IF(E58="SHORT",F58-G58,IF(E58="LONG",G58-F58)))*D58</f>
        <v>-7500</v>
      </c>
      <c r="K58" s="108">
        <v>0</v>
      </c>
      <c r="L58" s="108">
        <v>0</v>
      </c>
      <c r="M58" s="108">
        <f t="shared" ref="M58" si="145">(K58+J58+L58)/D58</f>
        <v>-75</v>
      </c>
      <c r="N58" s="109">
        <f t="shared" ref="N58" si="146">M58*D58</f>
        <v>-7500</v>
      </c>
    </row>
    <row r="59" spans="1:14" s="79" customFormat="1" ht="13.5" customHeight="1" x14ac:dyDescent="0.25">
      <c r="A59" s="103">
        <v>43641</v>
      </c>
      <c r="B59" s="104" t="s">
        <v>4</v>
      </c>
      <c r="C59" s="104" t="s">
        <v>56</v>
      </c>
      <c r="D59" s="105">
        <v>30</v>
      </c>
      <c r="E59" s="104" t="s">
        <v>2</v>
      </c>
      <c r="F59" s="104">
        <v>34700</v>
      </c>
      <c r="G59" s="104">
        <v>34630</v>
      </c>
      <c r="H59" s="104">
        <v>0</v>
      </c>
      <c r="I59" s="106">
        <v>0</v>
      </c>
      <c r="J59" s="107">
        <f t="shared" ref="J59" si="147">(IF(E59="SHORT",F59-G59,IF(E59="LONG",G59-F59)))*D59</f>
        <v>2100</v>
      </c>
      <c r="K59" s="108">
        <v>0</v>
      </c>
      <c r="L59" s="108">
        <v>0</v>
      </c>
      <c r="M59" s="108">
        <f t="shared" ref="M59" si="148">(K59+J59+L59)/D59</f>
        <v>70</v>
      </c>
      <c r="N59" s="109">
        <f t="shared" ref="N59" si="149">M59*D59</f>
        <v>2100</v>
      </c>
    </row>
    <row r="60" spans="1:14" s="79" customFormat="1" ht="13.5" customHeight="1" x14ac:dyDescent="0.25">
      <c r="A60" s="103">
        <v>43641</v>
      </c>
      <c r="B60" s="104" t="s">
        <v>5</v>
      </c>
      <c r="C60" s="104" t="s">
        <v>55</v>
      </c>
      <c r="D60" s="105">
        <v>5000</v>
      </c>
      <c r="E60" s="104" t="s">
        <v>2</v>
      </c>
      <c r="F60" s="104">
        <v>204</v>
      </c>
      <c r="G60" s="104">
        <v>204.75</v>
      </c>
      <c r="H60" s="104">
        <v>0</v>
      </c>
      <c r="I60" s="106">
        <v>0</v>
      </c>
      <c r="J60" s="107">
        <f t="shared" ref="J60" si="150">(IF(E60="SHORT",F60-G60,IF(E60="LONG",G60-F60)))*D60</f>
        <v>-3750</v>
      </c>
      <c r="K60" s="108">
        <v>0</v>
      </c>
      <c r="L60" s="108">
        <v>0</v>
      </c>
      <c r="M60" s="108">
        <f t="shared" ref="M60" si="151">(K60+J60+L60)/D60</f>
        <v>-0.75</v>
      </c>
      <c r="N60" s="109">
        <f t="shared" ref="N60" si="152">M60*D60</f>
        <v>-3750</v>
      </c>
    </row>
    <row r="61" spans="1:14" s="79" customFormat="1" ht="13.5" customHeight="1" x14ac:dyDescent="0.25">
      <c r="A61" s="103">
        <v>43641</v>
      </c>
      <c r="B61" s="104" t="s">
        <v>0</v>
      </c>
      <c r="C61" s="104" t="s">
        <v>56</v>
      </c>
      <c r="D61" s="105">
        <v>100</v>
      </c>
      <c r="E61" s="104" t="s">
        <v>2</v>
      </c>
      <c r="F61" s="104">
        <v>34700</v>
      </c>
      <c r="G61" s="104">
        <v>34630</v>
      </c>
      <c r="H61" s="104">
        <v>0</v>
      </c>
      <c r="I61" s="106">
        <v>0</v>
      </c>
      <c r="J61" s="107">
        <f t="shared" ref="J61" si="153">(IF(E61="SHORT",F61-G61,IF(E61="LONG",G61-F61)))*D61</f>
        <v>7000</v>
      </c>
      <c r="K61" s="108">
        <v>0</v>
      </c>
      <c r="L61" s="108">
        <v>0</v>
      </c>
      <c r="M61" s="108">
        <f t="shared" ref="M61" si="154">(K61+J61+L61)/D61</f>
        <v>70</v>
      </c>
      <c r="N61" s="109">
        <f t="shared" ref="N61" si="155">M61*D61</f>
        <v>7000</v>
      </c>
    </row>
    <row r="62" spans="1:14" s="79" customFormat="1" ht="13.5" customHeight="1" x14ac:dyDescent="0.25">
      <c r="A62" s="103">
        <v>43640</v>
      </c>
      <c r="B62" s="104" t="s">
        <v>5</v>
      </c>
      <c r="C62" s="104" t="s">
        <v>55</v>
      </c>
      <c r="D62" s="105">
        <v>5000</v>
      </c>
      <c r="E62" s="104" t="s">
        <v>1</v>
      </c>
      <c r="F62" s="104">
        <v>200.5</v>
      </c>
      <c r="G62" s="104">
        <v>201</v>
      </c>
      <c r="H62" s="104">
        <v>0</v>
      </c>
      <c r="I62" s="106">
        <v>0</v>
      </c>
      <c r="J62" s="107">
        <f t="shared" ref="J62" si="156">(IF(E62="SHORT",F62-G62,IF(E62="LONG",G62-F62)))*D62</f>
        <v>2500</v>
      </c>
      <c r="K62" s="108">
        <v>0</v>
      </c>
      <c r="L62" s="108">
        <v>0</v>
      </c>
      <c r="M62" s="108">
        <f t="shared" ref="M62" si="157">(K62+J62+L62)/D62</f>
        <v>0.5</v>
      </c>
      <c r="N62" s="109">
        <f t="shared" ref="N62" si="158">M62*D62</f>
        <v>2500</v>
      </c>
    </row>
    <row r="63" spans="1:14" s="79" customFormat="1" ht="13.5" customHeight="1" x14ac:dyDescent="0.25">
      <c r="A63" s="103">
        <v>43640</v>
      </c>
      <c r="B63" s="104" t="s">
        <v>31</v>
      </c>
      <c r="C63" s="104" t="s">
        <v>53</v>
      </c>
      <c r="D63" s="105">
        <v>100</v>
      </c>
      <c r="E63" s="104" t="s">
        <v>2</v>
      </c>
      <c r="F63" s="104">
        <v>4015</v>
      </c>
      <c r="G63" s="104">
        <v>3990</v>
      </c>
      <c r="H63" s="104">
        <v>0</v>
      </c>
      <c r="I63" s="106">
        <v>0</v>
      </c>
      <c r="J63" s="107">
        <f t="shared" ref="J63" si="159">(IF(E63="SHORT",F63-G63,IF(E63="LONG",G63-F63)))*D63</f>
        <v>2500</v>
      </c>
      <c r="K63" s="108">
        <v>0</v>
      </c>
      <c r="L63" s="108">
        <v>0</v>
      </c>
      <c r="M63" s="108">
        <f t="shared" ref="M63" si="160">(K63+J63+L63)/D63</f>
        <v>25</v>
      </c>
      <c r="N63" s="109">
        <f t="shared" ref="N63" si="161">M63*D63</f>
        <v>2500</v>
      </c>
    </row>
    <row r="64" spans="1:14" s="79" customFormat="1" ht="13.5" customHeight="1" x14ac:dyDescent="0.25">
      <c r="A64" s="103">
        <v>43640</v>
      </c>
      <c r="B64" s="104" t="s">
        <v>0</v>
      </c>
      <c r="C64" s="104" t="s">
        <v>56</v>
      </c>
      <c r="D64" s="105">
        <v>100</v>
      </c>
      <c r="E64" s="104" t="s">
        <v>1</v>
      </c>
      <c r="F64" s="104">
        <v>34310</v>
      </c>
      <c r="G64" s="104">
        <v>34360</v>
      </c>
      <c r="H64" s="104">
        <v>0</v>
      </c>
      <c r="I64" s="106">
        <v>0</v>
      </c>
      <c r="J64" s="107">
        <f t="shared" ref="J64" si="162">(IF(E64="SHORT",F64-G64,IF(E64="LONG",G64-F64)))*D64</f>
        <v>5000</v>
      </c>
      <c r="K64" s="108">
        <v>0</v>
      </c>
      <c r="L64" s="108">
        <v>0</v>
      </c>
      <c r="M64" s="108">
        <f t="shared" ref="M64" si="163">(K64+J64+L64)/D64</f>
        <v>50</v>
      </c>
      <c r="N64" s="109">
        <f t="shared" ref="N64" si="164">M64*D64</f>
        <v>5000</v>
      </c>
    </row>
    <row r="65" spans="1:14" s="79" customFormat="1" ht="13.5" customHeight="1" x14ac:dyDescent="0.25">
      <c r="A65" s="103">
        <v>43637</v>
      </c>
      <c r="B65" s="104" t="s">
        <v>6</v>
      </c>
      <c r="C65" s="104" t="s">
        <v>55</v>
      </c>
      <c r="D65" s="105">
        <v>5000</v>
      </c>
      <c r="E65" s="104" t="s">
        <v>1</v>
      </c>
      <c r="F65" s="104">
        <v>154</v>
      </c>
      <c r="G65" s="104">
        <v>153.25</v>
      </c>
      <c r="H65" s="104">
        <v>0</v>
      </c>
      <c r="I65" s="106">
        <v>0</v>
      </c>
      <c r="J65" s="107">
        <f t="shared" ref="J65" si="165">(IF(E65="SHORT",F65-G65,IF(E65="LONG",G65-F65)))*D65</f>
        <v>-3750</v>
      </c>
      <c r="K65" s="108">
        <v>0</v>
      </c>
      <c r="L65" s="108">
        <v>0</v>
      </c>
      <c r="M65" s="108">
        <f t="shared" ref="M65" si="166">(K65+J65+L65)/D65</f>
        <v>-0.75</v>
      </c>
      <c r="N65" s="109">
        <f t="shared" ref="N65" si="167">M65*D65</f>
        <v>-3750</v>
      </c>
    </row>
    <row r="66" spans="1:14" s="79" customFormat="1" ht="13.5" customHeight="1" x14ac:dyDescent="0.25">
      <c r="A66" s="103">
        <v>43637</v>
      </c>
      <c r="B66" s="104" t="s">
        <v>31</v>
      </c>
      <c r="C66" s="104" t="s">
        <v>53</v>
      </c>
      <c r="D66" s="105">
        <v>100</v>
      </c>
      <c r="E66" s="104" t="s">
        <v>1</v>
      </c>
      <c r="F66" s="104">
        <v>4000</v>
      </c>
      <c r="G66" s="104">
        <v>4020</v>
      </c>
      <c r="H66" s="104">
        <v>0</v>
      </c>
      <c r="I66" s="106">
        <v>0</v>
      </c>
      <c r="J66" s="107">
        <f t="shared" ref="J66" si="168">(IF(E66="SHORT",F66-G66,IF(E66="LONG",G66-F66)))*D66</f>
        <v>2000</v>
      </c>
      <c r="K66" s="108">
        <v>0</v>
      </c>
      <c r="L66" s="108">
        <v>0</v>
      </c>
      <c r="M66" s="108">
        <f t="shared" ref="M66" si="169">(K66+J66+L66)/D66</f>
        <v>20</v>
      </c>
      <c r="N66" s="109">
        <f t="shared" ref="N66" si="170">M66*D66</f>
        <v>2000</v>
      </c>
    </row>
    <row r="67" spans="1:14" s="79" customFormat="1" ht="13.5" customHeight="1" x14ac:dyDescent="0.25">
      <c r="A67" s="103">
        <v>43636</v>
      </c>
      <c r="B67" s="104" t="s">
        <v>4</v>
      </c>
      <c r="C67" s="104" t="s">
        <v>56</v>
      </c>
      <c r="D67" s="105">
        <v>30</v>
      </c>
      <c r="E67" s="104" t="s">
        <v>1</v>
      </c>
      <c r="F67" s="104">
        <v>38100</v>
      </c>
      <c r="G67" s="104">
        <v>38200</v>
      </c>
      <c r="H67" s="104">
        <v>0</v>
      </c>
      <c r="I67" s="106">
        <v>0</v>
      </c>
      <c r="J67" s="107">
        <f t="shared" ref="J67" si="171">(IF(E67="SHORT",F67-G67,IF(E67="LONG",G67-F67)))*D67</f>
        <v>3000</v>
      </c>
      <c r="K67" s="108">
        <v>0</v>
      </c>
      <c r="L67" s="108">
        <v>0</v>
      </c>
      <c r="M67" s="108">
        <f t="shared" ref="M67" si="172">(K67+J67+L67)/D67</f>
        <v>100</v>
      </c>
      <c r="N67" s="109">
        <f t="shared" ref="N67" si="173">M67*D67</f>
        <v>3000</v>
      </c>
    </row>
    <row r="68" spans="1:14" s="79" customFormat="1" ht="13.5" customHeight="1" x14ac:dyDescent="0.25">
      <c r="A68" s="103">
        <v>43636</v>
      </c>
      <c r="B68" s="104" t="s">
        <v>0</v>
      </c>
      <c r="C68" s="104" t="s">
        <v>56</v>
      </c>
      <c r="D68" s="105">
        <v>100</v>
      </c>
      <c r="E68" s="104" t="s">
        <v>1</v>
      </c>
      <c r="F68" s="104">
        <v>33790</v>
      </c>
      <c r="G68" s="104">
        <v>33840</v>
      </c>
      <c r="H68" s="104">
        <v>0</v>
      </c>
      <c r="I68" s="106">
        <v>0</v>
      </c>
      <c r="J68" s="107">
        <f t="shared" ref="J68" si="174">(IF(E68="SHORT",F68-G68,IF(E68="LONG",G68-F68)))*D68</f>
        <v>5000</v>
      </c>
      <c r="K68" s="108">
        <v>0</v>
      </c>
      <c r="L68" s="108">
        <v>0</v>
      </c>
      <c r="M68" s="108">
        <f t="shared" ref="M68" si="175">(K68+J68+L68)/D68</f>
        <v>50</v>
      </c>
      <c r="N68" s="109">
        <f t="shared" ref="N68" si="176">M68*D68</f>
        <v>5000</v>
      </c>
    </row>
    <row r="69" spans="1:14" s="79" customFormat="1" ht="13.5" customHeight="1" x14ac:dyDescent="0.25">
      <c r="A69" s="103">
        <v>43636</v>
      </c>
      <c r="B69" s="104" t="s">
        <v>9</v>
      </c>
      <c r="C69" s="104" t="s">
        <v>53</v>
      </c>
      <c r="D69" s="105">
        <v>100</v>
      </c>
      <c r="E69" s="104" t="s">
        <v>1</v>
      </c>
      <c r="F69" s="104">
        <v>3880</v>
      </c>
      <c r="G69" s="104">
        <v>3900</v>
      </c>
      <c r="H69" s="104">
        <v>3920</v>
      </c>
      <c r="I69" s="106">
        <v>0</v>
      </c>
      <c r="J69" s="107">
        <f t="shared" ref="J69" si="177">(IF(E69="SHORT",F69-G69,IF(E69="LONG",G69-F69)))*D69</f>
        <v>2000</v>
      </c>
      <c r="K69" s="108">
        <f>(IF(E69="SHORT",IF(H69="",0,G69-H69),IF(E69="LONG",IF(H69="",0,H69-G69))))*D69</f>
        <v>2000</v>
      </c>
      <c r="L69" s="108">
        <v>0</v>
      </c>
      <c r="M69" s="108">
        <f t="shared" ref="M69" si="178">(K69+J69+L69)/D69</f>
        <v>40</v>
      </c>
      <c r="N69" s="109">
        <f t="shared" ref="N69" si="179">M69*D69</f>
        <v>4000</v>
      </c>
    </row>
    <row r="70" spans="1:14" s="79" customFormat="1" ht="13.5" customHeight="1" x14ac:dyDescent="0.25">
      <c r="A70" s="103">
        <v>43635</v>
      </c>
      <c r="B70" s="104" t="s">
        <v>0</v>
      </c>
      <c r="C70" s="104" t="s">
        <v>56</v>
      </c>
      <c r="D70" s="105">
        <v>100</v>
      </c>
      <c r="E70" s="104" t="s">
        <v>1</v>
      </c>
      <c r="F70" s="104">
        <v>33050</v>
      </c>
      <c r="G70" s="104">
        <v>33100</v>
      </c>
      <c r="H70" s="104">
        <v>33150</v>
      </c>
      <c r="I70" s="106">
        <v>0</v>
      </c>
      <c r="J70" s="107">
        <f t="shared" ref="J70" si="180">(IF(E70="SHORT",F70-G70,IF(E70="LONG",G70-F70)))*D70</f>
        <v>5000</v>
      </c>
      <c r="K70" s="108">
        <f>(IF(E70="SHORT",IF(H70="",0,G70-H70),IF(E70="LONG",IF(H70="",0,H70-G70))))*D70</f>
        <v>5000</v>
      </c>
      <c r="L70" s="108">
        <v>0</v>
      </c>
      <c r="M70" s="108">
        <f t="shared" ref="M70" si="181">(K70+J70+L70)/D70</f>
        <v>100</v>
      </c>
      <c r="N70" s="109">
        <f t="shared" ref="N70" si="182">M70*D70</f>
        <v>10000</v>
      </c>
    </row>
    <row r="71" spans="1:14" s="79" customFormat="1" ht="13.5" customHeight="1" x14ac:dyDescent="0.25">
      <c r="A71" s="103">
        <v>43635</v>
      </c>
      <c r="B71" s="104" t="s">
        <v>8</v>
      </c>
      <c r="C71" s="104" t="s">
        <v>56</v>
      </c>
      <c r="D71" s="105">
        <v>30</v>
      </c>
      <c r="E71" s="104" t="s">
        <v>1</v>
      </c>
      <c r="F71" s="104">
        <v>37300</v>
      </c>
      <c r="G71" s="104">
        <v>37480</v>
      </c>
      <c r="H71" s="104">
        <v>37700</v>
      </c>
      <c r="I71" s="106">
        <v>0</v>
      </c>
      <c r="J71" s="107">
        <f t="shared" ref="J71" si="183">(IF(E71="SHORT",F71-G71,IF(E71="LONG",G71-F71)))*D71</f>
        <v>5400</v>
      </c>
      <c r="K71" s="108">
        <f>(IF(E71="SHORT",IF(H71="",0,G71-H71),IF(E71="LONG",IF(H71="",0,H71-G71))))*D71</f>
        <v>6600</v>
      </c>
      <c r="L71" s="108">
        <v>0</v>
      </c>
      <c r="M71" s="108">
        <f t="shared" ref="M71" si="184">(K71+J71+L71)/D71</f>
        <v>400</v>
      </c>
      <c r="N71" s="109">
        <f t="shared" ref="N71" si="185">M71*D71</f>
        <v>12000</v>
      </c>
    </row>
    <row r="72" spans="1:14" s="79" customFormat="1" ht="13.5" customHeight="1" x14ac:dyDescent="0.25">
      <c r="A72" s="103">
        <v>43634</v>
      </c>
      <c r="B72" s="104" t="s">
        <v>92</v>
      </c>
      <c r="C72" s="104" t="s">
        <v>55</v>
      </c>
      <c r="D72" s="105">
        <v>5000</v>
      </c>
      <c r="E72" s="104" t="s">
        <v>1</v>
      </c>
      <c r="F72" s="104">
        <v>205.5</v>
      </c>
      <c r="G72" s="104">
        <v>206</v>
      </c>
      <c r="H72" s="104">
        <v>206.5</v>
      </c>
      <c r="I72" s="106">
        <v>0</v>
      </c>
      <c r="J72" s="107">
        <f t="shared" ref="J72" si="186">(IF(E72="SHORT",F72-G72,IF(E72="LONG",G72-F72)))*D72</f>
        <v>2500</v>
      </c>
      <c r="K72" s="108">
        <f>(IF(E72="SHORT",IF(H72="",0,G72-H72),IF(E72="LONG",IF(H72="",0,H72-G72))))*D72</f>
        <v>2500</v>
      </c>
      <c r="L72" s="108">
        <v>0</v>
      </c>
      <c r="M72" s="108">
        <f t="shared" ref="M72" si="187">(K72+J72+L72)/D72</f>
        <v>1</v>
      </c>
      <c r="N72" s="109">
        <f t="shared" ref="N72" si="188">M72*D72</f>
        <v>5000</v>
      </c>
    </row>
    <row r="73" spans="1:14" s="79" customFormat="1" ht="13.5" customHeight="1" x14ac:dyDescent="0.25">
      <c r="A73" s="103">
        <v>43634</v>
      </c>
      <c r="B73" s="104" t="s">
        <v>9</v>
      </c>
      <c r="C73" s="104" t="s">
        <v>53</v>
      </c>
      <c r="D73" s="105">
        <v>100</v>
      </c>
      <c r="E73" s="104" t="s">
        <v>1</v>
      </c>
      <c r="F73" s="104">
        <v>3655</v>
      </c>
      <c r="G73" s="104">
        <v>3675</v>
      </c>
      <c r="H73" s="104">
        <v>3700</v>
      </c>
      <c r="I73" s="106">
        <v>0</v>
      </c>
      <c r="J73" s="107">
        <f t="shared" ref="J73" si="189">(IF(E73="SHORT",F73-G73,IF(E73="LONG",G73-F73)))*D73</f>
        <v>2000</v>
      </c>
      <c r="K73" s="108">
        <f>(IF(E73="SHORT",IF(H73="",0,G73-H73),IF(E73="LONG",IF(H73="",0,H73-G73))))*D73</f>
        <v>2500</v>
      </c>
      <c r="L73" s="108">
        <v>0</v>
      </c>
      <c r="M73" s="108">
        <f t="shared" ref="M73" si="190">(K73+J73+L73)/D73</f>
        <v>45</v>
      </c>
      <c r="N73" s="109">
        <f t="shared" ref="N73" si="191">M73*D73</f>
        <v>4500</v>
      </c>
    </row>
    <row r="74" spans="1:14" s="79" customFormat="1" ht="13.5" customHeight="1" x14ac:dyDescent="0.25">
      <c r="A74" s="103">
        <v>43634</v>
      </c>
      <c r="B74" s="104" t="s">
        <v>95</v>
      </c>
      <c r="C74" s="104" t="s">
        <v>56</v>
      </c>
      <c r="D74" s="105">
        <v>30</v>
      </c>
      <c r="E74" s="104" t="s">
        <v>1</v>
      </c>
      <c r="F74" s="104">
        <v>33120</v>
      </c>
      <c r="G74" s="104">
        <v>33180</v>
      </c>
      <c r="H74" s="104">
        <v>0</v>
      </c>
      <c r="I74" s="106">
        <v>0</v>
      </c>
      <c r="J74" s="107">
        <f t="shared" ref="J74" si="192">(IF(E74="SHORT",F74-G74,IF(E74="LONG",G74-F74)))*D74</f>
        <v>1800</v>
      </c>
      <c r="K74" s="108">
        <v>0</v>
      </c>
      <c r="L74" s="108">
        <v>0</v>
      </c>
      <c r="M74" s="108">
        <f t="shared" ref="M74" si="193">(K74+J74+L74)/D74</f>
        <v>60</v>
      </c>
      <c r="N74" s="109">
        <f t="shared" ref="N74" si="194">M74*D74</f>
        <v>1800</v>
      </c>
    </row>
    <row r="75" spans="1:14" s="79" customFormat="1" ht="13.5" customHeight="1" x14ac:dyDescent="0.25">
      <c r="A75" s="103">
        <v>43634</v>
      </c>
      <c r="B75" s="104" t="s">
        <v>8</v>
      </c>
      <c r="C75" s="104" t="s">
        <v>56</v>
      </c>
      <c r="D75" s="105">
        <v>30</v>
      </c>
      <c r="E75" s="104" t="s">
        <v>1</v>
      </c>
      <c r="F75" s="104">
        <v>37200</v>
      </c>
      <c r="G75" s="104">
        <v>37350</v>
      </c>
      <c r="H75" s="104">
        <v>0</v>
      </c>
      <c r="I75" s="106">
        <v>0</v>
      </c>
      <c r="J75" s="107">
        <f t="shared" ref="J75" si="195">(IF(E75="SHORT",F75-G75,IF(E75="LONG",G75-F75)))*D75</f>
        <v>4500</v>
      </c>
      <c r="K75" s="108">
        <v>0</v>
      </c>
      <c r="L75" s="108">
        <v>0</v>
      </c>
      <c r="M75" s="108">
        <f t="shared" ref="M75" si="196">(K75+J75+L75)/D75</f>
        <v>150</v>
      </c>
      <c r="N75" s="109">
        <f t="shared" ref="N75" si="197">M75*D75</f>
        <v>4500</v>
      </c>
    </row>
    <row r="76" spans="1:14" s="79" customFormat="1" ht="13.5" customHeight="1" x14ac:dyDescent="0.25">
      <c r="A76" s="103">
        <v>43633</v>
      </c>
      <c r="B76" s="104" t="s">
        <v>9</v>
      </c>
      <c r="C76" s="104" t="s">
        <v>53</v>
      </c>
      <c r="D76" s="105">
        <v>100</v>
      </c>
      <c r="E76" s="104" t="s">
        <v>1</v>
      </c>
      <c r="F76" s="104">
        <v>3655</v>
      </c>
      <c r="G76" s="104">
        <v>3615</v>
      </c>
      <c r="H76" s="104">
        <v>0</v>
      </c>
      <c r="I76" s="106">
        <v>0</v>
      </c>
      <c r="J76" s="107">
        <f t="shared" ref="J76" si="198">(IF(E76="SHORT",F76-G76,IF(E76="LONG",G76-F76)))*D76</f>
        <v>-4000</v>
      </c>
      <c r="K76" s="108">
        <v>0</v>
      </c>
      <c r="L76" s="108">
        <v>0</v>
      </c>
      <c r="M76" s="108">
        <f t="shared" ref="M76" si="199">(K76+J76+L76)/D76</f>
        <v>-40</v>
      </c>
      <c r="N76" s="109">
        <f t="shared" ref="N76" si="200">M76*D76</f>
        <v>-4000</v>
      </c>
    </row>
    <row r="77" spans="1:14" s="79" customFormat="1" ht="13.5" customHeight="1" x14ac:dyDescent="0.25">
      <c r="A77" s="103">
        <v>43633</v>
      </c>
      <c r="B77" s="104" t="s">
        <v>6</v>
      </c>
      <c r="C77" s="104" t="s">
        <v>55</v>
      </c>
      <c r="D77" s="105">
        <v>5000</v>
      </c>
      <c r="E77" s="104" t="s">
        <v>1</v>
      </c>
      <c r="F77" s="104">
        <v>154</v>
      </c>
      <c r="G77" s="104">
        <v>154.5</v>
      </c>
      <c r="H77" s="104">
        <v>0</v>
      </c>
      <c r="I77" s="106">
        <v>0</v>
      </c>
      <c r="J77" s="107">
        <f t="shared" ref="J77" si="201">(IF(E77="SHORT",F77-G77,IF(E77="LONG",G77-F77)))*D77</f>
        <v>2500</v>
      </c>
      <c r="K77" s="108">
        <v>0</v>
      </c>
      <c r="L77" s="108">
        <v>0</v>
      </c>
      <c r="M77" s="108">
        <f t="shared" ref="M77" si="202">(K77+J77+L77)/D77</f>
        <v>0.5</v>
      </c>
      <c r="N77" s="109">
        <f t="shared" ref="N77" si="203">M77*D77</f>
        <v>2500</v>
      </c>
    </row>
    <row r="78" spans="1:14" s="79" customFormat="1" ht="13.5" customHeight="1" x14ac:dyDescent="0.25">
      <c r="A78" s="103">
        <v>43633</v>
      </c>
      <c r="B78" s="104" t="s">
        <v>95</v>
      </c>
      <c r="C78" s="104" t="s">
        <v>56</v>
      </c>
      <c r="D78" s="105">
        <v>100</v>
      </c>
      <c r="E78" s="104" t="s">
        <v>1</v>
      </c>
      <c r="F78" s="104">
        <v>32980</v>
      </c>
      <c r="G78" s="104">
        <v>33050</v>
      </c>
      <c r="H78" s="104">
        <v>0</v>
      </c>
      <c r="I78" s="106">
        <v>0</v>
      </c>
      <c r="J78" s="107">
        <f t="shared" ref="J78" si="204">(IF(E78="SHORT",F78-G78,IF(E78="LONG",G78-F78)))*D78</f>
        <v>7000</v>
      </c>
      <c r="K78" s="108">
        <v>0</v>
      </c>
      <c r="L78" s="108">
        <v>0</v>
      </c>
      <c r="M78" s="108">
        <f t="shared" ref="M78" si="205">(K78+J78+L78)/D78</f>
        <v>70</v>
      </c>
      <c r="N78" s="109">
        <f t="shared" ref="N78" si="206">M78*D78</f>
        <v>7000</v>
      </c>
    </row>
    <row r="79" spans="1:14" s="79" customFormat="1" ht="13.5" customHeight="1" x14ac:dyDescent="0.25">
      <c r="A79" s="103">
        <v>43633</v>
      </c>
      <c r="B79" s="104" t="s">
        <v>4</v>
      </c>
      <c r="C79" s="104" t="s">
        <v>56</v>
      </c>
      <c r="D79" s="105">
        <v>30</v>
      </c>
      <c r="E79" s="104" t="s">
        <v>1</v>
      </c>
      <c r="F79" s="104">
        <v>37070</v>
      </c>
      <c r="G79" s="104">
        <v>37150</v>
      </c>
      <c r="H79" s="104">
        <v>0</v>
      </c>
      <c r="I79" s="106">
        <v>0</v>
      </c>
      <c r="J79" s="107">
        <f t="shared" ref="J79" si="207">(IF(E79="SHORT",F79-G79,IF(E79="LONG",G79-F79)))*D79</f>
        <v>2400</v>
      </c>
      <c r="K79" s="108">
        <v>0</v>
      </c>
      <c r="L79" s="108">
        <v>0</v>
      </c>
      <c r="M79" s="108">
        <f t="shared" ref="M79" si="208">(K79+J79+L79)/D79</f>
        <v>80</v>
      </c>
      <c r="N79" s="109">
        <f t="shared" ref="N79" si="209">M79*D79</f>
        <v>2400</v>
      </c>
    </row>
    <row r="80" spans="1:14" s="79" customFormat="1" ht="13.5" customHeight="1" x14ac:dyDescent="0.25">
      <c r="A80" s="103">
        <v>43630</v>
      </c>
      <c r="B80" s="104" t="s">
        <v>4</v>
      </c>
      <c r="C80" s="104" t="s">
        <v>56</v>
      </c>
      <c r="D80" s="105">
        <v>30</v>
      </c>
      <c r="E80" s="104" t="s">
        <v>1</v>
      </c>
      <c r="F80" s="104">
        <v>37520</v>
      </c>
      <c r="G80" s="104">
        <v>37630</v>
      </c>
      <c r="H80" s="104">
        <v>0</v>
      </c>
      <c r="I80" s="106">
        <v>0</v>
      </c>
      <c r="J80" s="107">
        <f t="shared" ref="J80" si="210">(IF(E80="SHORT",F80-G80,IF(E80="LONG",G80-F80)))*D80</f>
        <v>3300</v>
      </c>
      <c r="K80" s="108">
        <v>0</v>
      </c>
      <c r="L80" s="108">
        <v>0</v>
      </c>
      <c r="M80" s="108">
        <f t="shared" ref="M80" si="211">(K80+J80+L80)/D80</f>
        <v>110</v>
      </c>
      <c r="N80" s="109">
        <f t="shared" ref="N80" si="212">M80*D80</f>
        <v>3300</v>
      </c>
    </row>
    <row r="81" spans="1:14" s="79" customFormat="1" ht="13.5" customHeight="1" x14ac:dyDescent="0.25">
      <c r="A81" s="103">
        <v>43630</v>
      </c>
      <c r="B81" s="104" t="s">
        <v>95</v>
      </c>
      <c r="C81" s="104" t="s">
        <v>56</v>
      </c>
      <c r="D81" s="105">
        <v>100</v>
      </c>
      <c r="E81" s="104" t="s">
        <v>1</v>
      </c>
      <c r="F81" s="104">
        <v>33305</v>
      </c>
      <c r="G81" s="104">
        <v>33230</v>
      </c>
      <c r="H81" s="104">
        <v>0</v>
      </c>
      <c r="I81" s="106">
        <v>0</v>
      </c>
      <c r="J81" s="107">
        <f t="shared" ref="J81" si="213">(IF(E81="SHORT",F81-G81,IF(E81="LONG",G81-F81)))*D81</f>
        <v>-7500</v>
      </c>
      <c r="K81" s="108">
        <v>0</v>
      </c>
      <c r="L81" s="108">
        <v>0</v>
      </c>
      <c r="M81" s="108">
        <f t="shared" ref="M81" si="214">(K81+J81+L81)/D81</f>
        <v>-75</v>
      </c>
      <c r="N81" s="109">
        <f t="shared" ref="N81" si="215">M81*D81</f>
        <v>-7500</v>
      </c>
    </row>
    <row r="82" spans="1:14" s="79" customFormat="1" ht="13.5" customHeight="1" x14ac:dyDescent="0.25">
      <c r="A82" s="103">
        <v>43629</v>
      </c>
      <c r="B82" s="104" t="s">
        <v>96</v>
      </c>
      <c r="C82" s="104" t="s">
        <v>53</v>
      </c>
      <c r="D82" s="105">
        <v>100</v>
      </c>
      <c r="E82" s="104" t="s">
        <v>2</v>
      </c>
      <c r="F82" s="104">
        <v>3660</v>
      </c>
      <c r="G82" s="104">
        <v>3695</v>
      </c>
      <c r="H82" s="104">
        <v>0</v>
      </c>
      <c r="I82" s="106">
        <v>0</v>
      </c>
      <c r="J82" s="107">
        <f t="shared" ref="J82" si="216">(IF(E82="SHORT",F82-G82,IF(E82="LONG",G82-F82)))*D82</f>
        <v>-3500</v>
      </c>
      <c r="K82" s="108">
        <v>0</v>
      </c>
      <c r="L82" s="108">
        <v>0</v>
      </c>
      <c r="M82" s="108">
        <f t="shared" ref="M82" si="217">(K82+J82+L82)/D82</f>
        <v>-35</v>
      </c>
      <c r="N82" s="109">
        <f t="shared" ref="N82" si="218">M82*D82</f>
        <v>-3500</v>
      </c>
    </row>
    <row r="83" spans="1:14" s="79" customFormat="1" ht="13.5" customHeight="1" x14ac:dyDescent="0.25">
      <c r="A83" s="103">
        <v>43629</v>
      </c>
      <c r="B83" s="104" t="s">
        <v>92</v>
      </c>
      <c r="C83" s="104" t="s">
        <v>55</v>
      </c>
      <c r="D83" s="105">
        <v>5000</v>
      </c>
      <c r="E83" s="104" t="s">
        <v>2</v>
      </c>
      <c r="F83" s="104">
        <v>205</v>
      </c>
      <c r="G83" s="104">
        <v>204.5</v>
      </c>
      <c r="H83" s="104">
        <v>0</v>
      </c>
      <c r="I83" s="106">
        <v>0</v>
      </c>
      <c r="J83" s="107">
        <f t="shared" ref="J83" si="219">(IF(E83="SHORT",F83-G83,IF(E83="LONG",G83-F83)))*D83</f>
        <v>2500</v>
      </c>
      <c r="K83" s="108">
        <v>0</v>
      </c>
      <c r="L83" s="108">
        <v>0</v>
      </c>
      <c r="M83" s="108">
        <f t="shared" ref="M83" si="220">(K83+J83+L83)/D83</f>
        <v>0.5</v>
      </c>
      <c r="N83" s="109">
        <f t="shared" ref="N83" si="221">M83*D83</f>
        <v>2500</v>
      </c>
    </row>
    <row r="84" spans="1:14" s="79" customFormat="1" ht="13.5" customHeight="1" x14ac:dyDescent="0.25">
      <c r="A84" s="103">
        <v>43629</v>
      </c>
      <c r="B84" s="104" t="s">
        <v>0</v>
      </c>
      <c r="C84" s="104" t="s">
        <v>56</v>
      </c>
      <c r="D84" s="105">
        <v>100</v>
      </c>
      <c r="E84" s="104" t="s">
        <v>1</v>
      </c>
      <c r="F84" s="104">
        <v>32850</v>
      </c>
      <c r="G84" s="104">
        <v>32900</v>
      </c>
      <c r="H84" s="104">
        <v>0</v>
      </c>
      <c r="I84" s="106">
        <v>0</v>
      </c>
      <c r="J84" s="107">
        <f t="shared" ref="J84" si="222">(IF(E84="SHORT",F84-G84,IF(E84="LONG",G84-F84)))*D84</f>
        <v>5000</v>
      </c>
      <c r="K84" s="108">
        <v>0</v>
      </c>
      <c r="L84" s="108">
        <v>0</v>
      </c>
      <c r="M84" s="108">
        <f t="shared" ref="M84" si="223">(K84+J84+L84)/D84</f>
        <v>50</v>
      </c>
      <c r="N84" s="109">
        <f t="shared" ref="N84" si="224">M84*D84</f>
        <v>5000</v>
      </c>
    </row>
    <row r="85" spans="1:14" s="79" customFormat="1" ht="13.5" customHeight="1" x14ac:dyDescent="0.25">
      <c r="A85" s="103">
        <v>43628</v>
      </c>
      <c r="B85" s="104" t="s">
        <v>115</v>
      </c>
      <c r="C85" s="104" t="s">
        <v>53</v>
      </c>
      <c r="D85" s="105">
        <v>100</v>
      </c>
      <c r="E85" s="104" t="s">
        <v>2</v>
      </c>
      <c r="F85" s="104">
        <v>3605</v>
      </c>
      <c r="G85" s="104">
        <v>3585</v>
      </c>
      <c r="H85" s="104">
        <v>0</v>
      </c>
      <c r="I85" s="106">
        <v>0</v>
      </c>
      <c r="J85" s="107">
        <f t="shared" ref="J85" si="225">(IF(E85="SHORT",F85-G85,IF(E85="LONG",G85-F85)))*D85</f>
        <v>2000</v>
      </c>
      <c r="K85" s="108">
        <v>0</v>
      </c>
      <c r="L85" s="108">
        <v>0</v>
      </c>
      <c r="M85" s="108">
        <f t="shared" ref="M85" si="226">(K85+J85+L85)/D85</f>
        <v>20</v>
      </c>
      <c r="N85" s="109">
        <f t="shared" ref="N85" si="227">M85*D85</f>
        <v>2000</v>
      </c>
    </row>
    <row r="86" spans="1:14" s="79" customFormat="1" ht="13.5" customHeight="1" x14ac:dyDescent="0.25">
      <c r="A86" s="103">
        <v>43628</v>
      </c>
      <c r="B86" s="104" t="s">
        <v>0</v>
      </c>
      <c r="C86" s="104" t="s">
        <v>56</v>
      </c>
      <c r="D86" s="105">
        <v>100</v>
      </c>
      <c r="E86" s="104" t="s">
        <v>1</v>
      </c>
      <c r="F86" s="104">
        <v>32790</v>
      </c>
      <c r="G86" s="104">
        <v>32850</v>
      </c>
      <c r="H86" s="104">
        <v>0</v>
      </c>
      <c r="I86" s="106">
        <v>0</v>
      </c>
      <c r="J86" s="107">
        <f t="shared" ref="J86" si="228">(IF(E86="SHORT",F86-G86,IF(E86="LONG",G86-F86)))*D86</f>
        <v>6000</v>
      </c>
      <c r="K86" s="108">
        <v>0</v>
      </c>
      <c r="L86" s="108">
        <v>0</v>
      </c>
      <c r="M86" s="108">
        <f t="shared" ref="M86" si="229">(K86+J86+L86)/D86</f>
        <v>60</v>
      </c>
      <c r="N86" s="109">
        <f t="shared" ref="N86" si="230">M86*D86</f>
        <v>6000</v>
      </c>
    </row>
    <row r="87" spans="1:14" s="79" customFormat="1" ht="13.5" customHeight="1" x14ac:dyDescent="0.25">
      <c r="A87" s="103">
        <v>43628</v>
      </c>
      <c r="B87" s="104" t="s">
        <v>92</v>
      </c>
      <c r="C87" s="104" t="s">
        <v>55</v>
      </c>
      <c r="D87" s="105">
        <v>5000</v>
      </c>
      <c r="E87" s="104" t="s">
        <v>2</v>
      </c>
      <c r="F87" s="104">
        <v>205.7</v>
      </c>
      <c r="G87" s="104">
        <v>205.2</v>
      </c>
      <c r="H87" s="104">
        <v>0</v>
      </c>
      <c r="I87" s="106">
        <v>0</v>
      </c>
      <c r="J87" s="107">
        <f t="shared" ref="J87:J89" si="231">(IF(E87="SHORT",F87-G87,IF(E87="LONG",G87-F87)))*D87</f>
        <v>2500</v>
      </c>
      <c r="K87" s="108">
        <v>0</v>
      </c>
      <c r="L87" s="108">
        <v>0</v>
      </c>
      <c r="M87" s="108">
        <f t="shared" ref="M87:M89" si="232">(K87+J87+L87)/D87</f>
        <v>0.5</v>
      </c>
      <c r="N87" s="109">
        <f t="shared" ref="N87:N89" si="233">M87*D87</f>
        <v>2500</v>
      </c>
    </row>
    <row r="88" spans="1:14" s="79" customFormat="1" ht="13.5" customHeight="1" x14ac:dyDescent="0.25">
      <c r="A88" s="103">
        <v>43628</v>
      </c>
      <c r="B88" s="104" t="s">
        <v>8</v>
      </c>
      <c r="C88" s="104" t="s">
        <v>56</v>
      </c>
      <c r="D88" s="105">
        <v>30</v>
      </c>
      <c r="E88" s="104" t="s">
        <v>1</v>
      </c>
      <c r="F88" s="104">
        <v>36930</v>
      </c>
      <c r="G88" s="104">
        <v>37100</v>
      </c>
      <c r="H88" s="104">
        <v>0</v>
      </c>
      <c r="I88" s="106">
        <v>0</v>
      </c>
      <c r="J88" s="107">
        <f t="shared" si="231"/>
        <v>5100</v>
      </c>
      <c r="K88" s="108">
        <v>0</v>
      </c>
      <c r="L88" s="108">
        <v>0</v>
      </c>
      <c r="M88" s="108">
        <f t="shared" si="232"/>
        <v>170</v>
      </c>
      <c r="N88" s="109">
        <f t="shared" si="233"/>
        <v>5100</v>
      </c>
    </row>
    <row r="89" spans="1:14" s="79" customFormat="1" ht="13.5" customHeight="1" x14ac:dyDescent="0.25">
      <c r="A89" s="103">
        <v>43627</v>
      </c>
      <c r="B89" s="104" t="s">
        <v>6</v>
      </c>
      <c r="C89" s="104" t="s">
        <v>55</v>
      </c>
      <c r="D89" s="105">
        <v>5000</v>
      </c>
      <c r="E89" s="104" t="s">
        <v>1</v>
      </c>
      <c r="F89" s="104">
        <v>156</v>
      </c>
      <c r="G89" s="104">
        <v>155.30000000000001</v>
      </c>
      <c r="H89" s="104">
        <v>0</v>
      </c>
      <c r="I89" s="106">
        <v>0</v>
      </c>
      <c r="J89" s="107">
        <f t="shared" si="231"/>
        <v>-3499.9999999999432</v>
      </c>
      <c r="K89" s="108">
        <v>0</v>
      </c>
      <c r="L89" s="108">
        <v>0</v>
      </c>
      <c r="M89" s="108">
        <f t="shared" si="232"/>
        <v>-0.69999999999998863</v>
      </c>
      <c r="N89" s="109">
        <f t="shared" si="233"/>
        <v>-3499.9999999999432</v>
      </c>
    </row>
    <row r="90" spans="1:14" s="79" customFormat="1" ht="13.5" customHeight="1" x14ac:dyDescent="0.25">
      <c r="A90" s="103">
        <v>43627</v>
      </c>
      <c r="B90" s="104" t="s">
        <v>115</v>
      </c>
      <c r="C90" s="104" t="s">
        <v>53</v>
      </c>
      <c r="D90" s="105">
        <v>100</v>
      </c>
      <c r="E90" s="104" t="s">
        <v>2</v>
      </c>
      <c r="F90" s="104">
        <v>3745</v>
      </c>
      <c r="G90" s="104">
        <v>3725</v>
      </c>
      <c r="H90" s="104">
        <v>3700</v>
      </c>
      <c r="I90" s="106">
        <v>0</v>
      </c>
      <c r="J90" s="107">
        <f t="shared" ref="J90" si="234">(IF(E90="SHORT",F90-G90,IF(E90="LONG",G90-F90)))*D90</f>
        <v>2000</v>
      </c>
      <c r="K90" s="108">
        <f>(IF(E90="SHORT",IF(H90="",0,G90-H90),IF(E90="LONG",IF(H90="",0,H90-G90))))*D90</f>
        <v>2500</v>
      </c>
      <c r="L90" s="108">
        <v>0</v>
      </c>
      <c r="M90" s="108">
        <f t="shared" ref="M90" si="235">(K90+J90+L90)/D90</f>
        <v>45</v>
      </c>
      <c r="N90" s="109">
        <f t="shared" ref="N90" si="236">M90*D90</f>
        <v>4500</v>
      </c>
    </row>
    <row r="91" spans="1:14" s="79" customFormat="1" ht="13.5" customHeight="1" x14ac:dyDescent="0.25">
      <c r="A91" s="103">
        <v>43627</v>
      </c>
      <c r="B91" s="104" t="s">
        <v>0</v>
      </c>
      <c r="C91" s="104" t="s">
        <v>56</v>
      </c>
      <c r="D91" s="105">
        <v>100</v>
      </c>
      <c r="E91" s="104" t="s">
        <v>2</v>
      </c>
      <c r="F91" s="104">
        <v>32530</v>
      </c>
      <c r="G91" s="104">
        <v>32600</v>
      </c>
      <c r="H91" s="104">
        <v>0</v>
      </c>
      <c r="I91" s="106">
        <v>0</v>
      </c>
      <c r="J91" s="107">
        <f t="shared" ref="J91" si="237">(IF(E91="SHORT",F91-G91,IF(E91="LONG",G91-F91)))*D91</f>
        <v>-7000</v>
      </c>
      <c r="K91" s="108">
        <v>0</v>
      </c>
      <c r="L91" s="108">
        <v>0</v>
      </c>
      <c r="M91" s="108">
        <f t="shared" ref="M91" si="238">(K91+J91+L91)/D91</f>
        <v>-70</v>
      </c>
      <c r="N91" s="109">
        <f t="shared" ref="N91" si="239">M91*D91</f>
        <v>-7000</v>
      </c>
    </row>
    <row r="92" spans="1:14" s="79" customFormat="1" ht="13.5" customHeight="1" x14ac:dyDescent="0.25">
      <c r="A92" s="103">
        <v>43627</v>
      </c>
      <c r="B92" s="104" t="s">
        <v>8</v>
      </c>
      <c r="C92" s="104" t="s">
        <v>56</v>
      </c>
      <c r="D92" s="105">
        <v>30</v>
      </c>
      <c r="E92" s="104" t="s">
        <v>2</v>
      </c>
      <c r="F92" s="104">
        <v>36530</v>
      </c>
      <c r="G92" s="104">
        <v>36800</v>
      </c>
      <c r="H92" s="104">
        <v>0</v>
      </c>
      <c r="I92" s="106">
        <v>0</v>
      </c>
      <c r="J92" s="107">
        <f t="shared" ref="J92:J93" si="240">(IF(E92="SHORT",F92-G92,IF(E92="LONG",G92-F92)))*D92</f>
        <v>-8100</v>
      </c>
      <c r="K92" s="108">
        <v>0</v>
      </c>
      <c r="L92" s="108">
        <v>0</v>
      </c>
      <c r="M92" s="108">
        <f t="shared" ref="M92" si="241">(K92+J92+L92)/D92</f>
        <v>-270</v>
      </c>
      <c r="N92" s="109">
        <f t="shared" ref="N92" si="242">M92*D92</f>
        <v>-8100</v>
      </c>
    </row>
    <row r="93" spans="1:14" s="79" customFormat="1" ht="13.5" customHeight="1" x14ac:dyDescent="0.25">
      <c r="A93" s="103">
        <v>43626</v>
      </c>
      <c r="B93" s="104" t="s">
        <v>95</v>
      </c>
      <c r="C93" s="104" t="s">
        <v>56</v>
      </c>
      <c r="D93" s="105">
        <v>100</v>
      </c>
      <c r="E93" s="104" t="s">
        <v>1</v>
      </c>
      <c r="F93" s="104">
        <v>32680</v>
      </c>
      <c r="G93" s="104">
        <v>32730</v>
      </c>
      <c r="H93" s="104">
        <v>0</v>
      </c>
      <c r="I93" s="106">
        <v>0</v>
      </c>
      <c r="J93" s="107">
        <f t="shared" si="240"/>
        <v>5000</v>
      </c>
      <c r="K93" s="108">
        <v>0</v>
      </c>
      <c r="L93" s="108">
        <v>0</v>
      </c>
      <c r="M93" s="108">
        <f t="shared" ref="M93" si="243">(K93+J93+L93)/D93</f>
        <v>50</v>
      </c>
      <c r="N93" s="109">
        <f t="shared" ref="N93" si="244">M93*D93</f>
        <v>5000</v>
      </c>
    </row>
    <row r="94" spans="1:14" s="79" customFormat="1" ht="13.5" customHeight="1" x14ac:dyDescent="0.25">
      <c r="A94" s="103">
        <v>43626</v>
      </c>
      <c r="B94" s="104" t="s">
        <v>8</v>
      </c>
      <c r="C94" s="104" t="s">
        <v>56</v>
      </c>
      <c r="D94" s="105">
        <v>30</v>
      </c>
      <c r="E94" s="104" t="s">
        <v>1</v>
      </c>
      <c r="F94" s="104">
        <v>36870</v>
      </c>
      <c r="G94" s="104">
        <v>37000</v>
      </c>
      <c r="H94" s="104">
        <v>0</v>
      </c>
      <c r="I94" s="106">
        <v>0</v>
      </c>
      <c r="J94" s="107">
        <f t="shared" ref="J94" si="245">(IF(E94="SHORT",F94-G94,IF(E94="LONG",G94-F94)))*D94</f>
        <v>3900</v>
      </c>
      <c r="K94" s="108">
        <v>0</v>
      </c>
      <c r="L94" s="108">
        <v>0</v>
      </c>
      <c r="M94" s="108">
        <f t="shared" ref="M94" si="246">(K94+J94+L94)/D94</f>
        <v>130</v>
      </c>
      <c r="N94" s="109">
        <f t="shared" ref="N94" si="247">M94*D94</f>
        <v>3900</v>
      </c>
    </row>
    <row r="95" spans="1:14" s="79" customFormat="1" ht="13.5" customHeight="1" x14ac:dyDescent="0.25">
      <c r="A95" s="103">
        <v>43626</v>
      </c>
      <c r="B95" s="104" t="s">
        <v>115</v>
      </c>
      <c r="C95" s="104" t="s">
        <v>53</v>
      </c>
      <c r="D95" s="105">
        <v>100</v>
      </c>
      <c r="E95" s="104" t="s">
        <v>1</v>
      </c>
      <c r="F95" s="104">
        <v>3765</v>
      </c>
      <c r="G95" s="104">
        <v>3785</v>
      </c>
      <c r="H95" s="104">
        <v>0</v>
      </c>
      <c r="I95" s="106">
        <v>0</v>
      </c>
      <c r="J95" s="107">
        <f t="shared" ref="J95" si="248">(IF(E95="SHORT",F95-G95,IF(E95="LONG",G95-F95)))*D95</f>
        <v>2000</v>
      </c>
      <c r="K95" s="108">
        <v>0</v>
      </c>
      <c r="L95" s="108">
        <v>0</v>
      </c>
      <c r="M95" s="108">
        <f t="shared" ref="M95" si="249">(K95+J95+L95)/D95</f>
        <v>20</v>
      </c>
      <c r="N95" s="109">
        <f t="shared" ref="N95" si="250">M95*D95</f>
        <v>2000</v>
      </c>
    </row>
    <row r="96" spans="1:14" s="79" customFormat="1" ht="13.5" customHeight="1" x14ac:dyDescent="0.25">
      <c r="A96" s="103">
        <v>43623</v>
      </c>
      <c r="B96" s="104" t="s">
        <v>92</v>
      </c>
      <c r="C96" s="104" t="s">
        <v>56</v>
      </c>
      <c r="D96" s="105">
        <v>5000</v>
      </c>
      <c r="E96" s="104" t="s">
        <v>2</v>
      </c>
      <c r="F96" s="104">
        <v>203.85</v>
      </c>
      <c r="G96" s="104">
        <v>203.25</v>
      </c>
      <c r="H96" s="104">
        <v>0</v>
      </c>
      <c r="I96" s="106">
        <v>0</v>
      </c>
      <c r="J96" s="107">
        <f t="shared" ref="J96" si="251">(IF(E96="SHORT",F96-G96,IF(E96="LONG",G96-F96)))*D96</f>
        <v>2999.9999999999718</v>
      </c>
      <c r="K96" s="108">
        <v>0</v>
      </c>
      <c r="L96" s="108">
        <v>0</v>
      </c>
      <c r="M96" s="108">
        <f t="shared" ref="M96" si="252">(K96+J96+L96)/D96</f>
        <v>0.59999999999999432</v>
      </c>
      <c r="N96" s="109">
        <f t="shared" ref="N96" si="253">M96*D96</f>
        <v>2999.9999999999718</v>
      </c>
    </row>
    <row r="97" spans="1:14" s="79" customFormat="1" ht="13.5" customHeight="1" x14ac:dyDescent="0.25">
      <c r="A97" s="103">
        <v>43623</v>
      </c>
      <c r="B97" s="104" t="s">
        <v>8</v>
      </c>
      <c r="C97" s="104" t="s">
        <v>56</v>
      </c>
      <c r="D97" s="105">
        <v>30</v>
      </c>
      <c r="E97" s="104" t="s">
        <v>1</v>
      </c>
      <c r="F97" s="104">
        <v>37100</v>
      </c>
      <c r="G97" s="104">
        <v>37250</v>
      </c>
      <c r="H97" s="104">
        <v>0</v>
      </c>
      <c r="I97" s="106">
        <v>0</v>
      </c>
      <c r="J97" s="107">
        <f t="shared" ref="J97" si="254">(IF(E97="SHORT",F97-G97,IF(E97="LONG",G97-F97)))*D97</f>
        <v>4500</v>
      </c>
      <c r="K97" s="108">
        <v>0</v>
      </c>
      <c r="L97" s="108">
        <v>0</v>
      </c>
      <c r="M97" s="108">
        <f t="shared" ref="M97" si="255">(K97+J97+L97)/D97</f>
        <v>150</v>
      </c>
      <c r="N97" s="109">
        <f t="shared" ref="N97" si="256">M97*D97</f>
        <v>4500</v>
      </c>
    </row>
    <row r="98" spans="1:14" s="79" customFormat="1" ht="13.5" customHeight="1" x14ac:dyDescent="0.25">
      <c r="A98" s="103">
        <v>43622</v>
      </c>
      <c r="B98" s="104" t="s">
        <v>92</v>
      </c>
      <c r="C98" s="104" t="s">
        <v>55</v>
      </c>
      <c r="D98" s="105">
        <v>5000</v>
      </c>
      <c r="E98" s="104" t="s">
        <v>2</v>
      </c>
      <c r="F98" s="104">
        <v>203.85</v>
      </c>
      <c r="G98" s="104">
        <v>203.3</v>
      </c>
      <c r="H98" s="104">
        <v>0</v>
      </c>
      <c r="I98" s="106">
        <v>0</v>
      </c>
      <c r="J98" s="107">
        <f t="shared" ref="J98" si="257">(IF(E98="SHORT",F98-G98,IF(E98="LONG",G98-F98)))*D98</f>
        <v>2749.9999999999145</v>
      </c>
      <c r="K98" s="108">
        <v>0</v>
      </c>
      <c r="L98" s="108">
        <v>0</v>
      </c>
      <c r="M98" s="108">
        <f t="shared" ref="M98" si="258">(K98+J98+L98)/D98</f>
        <v>0.54999999999998295</v>
      </c>
      <c r="N98" s="109">
        <f t="shared" ref="N98" si="259">M98*D98</f>
        <v>2749.9999999999145</v>
      </c>
    </row>
    <row r="99" spans="1:14" s="79" customFormat="1" ht="13.5" customHeight="1" x14ac:dyDescent="0.25">
      <c r="A99" s="103">
        <v>43622</v>
      </c>
      <c r="B99" s="104" t="s">
        <v>96</v>
      </c>
      <c r="C99" s="104" t="s">
        <v>53</v>
      </c>
      <c r="D99" s="105">
        <v>100</v>
      </c>
      <c r="E99" s="104" t="s">
        <v>2</v>
      </c>
      <c r="F99" s="104">
        <v>3600</v>
      </c>
      <c r="G99" s="104">
        <v>3580</v>
      </c>
      <c r="H99" s="104">
        <v>0</v>
      </c>
      <c r="I99" s="106">
        <v>0</v>
      </c>
      <c r="J99" s="107">
        <f t="shared" ref="J99" si="260">(IF(E99="SHORT",F99-G99,IF(E99="LONG",G99-F99)))*D99</f>
        <v>2000</v>
      </c>
      <c r="K99" s="108">
        <v>0</v>
      </c>
      <c r="L99" s="108">
        <v>0</v>
      </c>
      <c r="M99" s="108">
        <f t="shared" ref="M99" si="261">(K99+J99+L99)/D99</f>
        <v>20</v>
      </c>
      <c r="N99" s="109">
        <f t="shared" ref="N99" si="262">M99*D99</f>
        <v>2000</v>
      </c>
    </row>
    <row r="100" spans="1:14" s="79" customFormat="1" ht="13.5" customHeight="1" x14ac:dyDescent="0.25">
      <c r="A100" s="103">
        <v>43622</v>
      </c>
      <c r="B100" s="104" t="s">
        <v>8</v>
      </c>
      <c r="C100" s="104" t="s">
        <v>56</v>
      </c>
      <c r="D100" s="105">
        <v>30</v>
      </c>
      <c r="E100" s="104" t="s">
        <v>1</v>
      </c>
      <c r="F100" s="104">
        <v>36900</v>
      </c>
      <c r="G100" s="104">
        <v>37030</v>
      </c>
      <c r="H100" s="104">
        <v>0</v>
      </c>
      <c r="I100" s="106">
        <v>0</v>
      </c>
      <c r="J100" s="107">
        <f t="shared" ref="J100" si="263">(IF(E100="SHORT",F100-G100,IF(E100="LONG",G100-F100)))*D100</f>
        <v>3900</v>
      </c>
      <c r="K100" s="108">
        <v>0</v>
      </c>
      <c r="L100" s="108">
        <v>0</v>
      </c>
      <c r="M100" s="108">
        <f t="shared" ref="M100" si="264">(K100+J100+L100)/D100</f>
        <v>130</v>
      </c>
      <c r="N100" s="109">
        <f t="shared" ref="N100" si="265">M100*D100</f>
        <v>3900</v>
      </c>
    </row>
    <row r="101" spans="1:14" s="79" customFormat="1" ht="13.5" customHeight="1" x14ac:dyDescent="0.25">
      <c r="A101" s="103">
        <v>43620</v>
      </c>
      <c r="B101" s="104" t="s">
        <v>96</v>
      </c>
      <c r="C101" s="104" t="s">
        <v>53</v>
      </c>
      <c r="D101" s="105">
        <v>100</v>
      </c>
      <c r="E101" s="104" t="s">
        <v>2</v>
      </c>
      <c r="F101" s="104">
        <v>3680</v>
      </c>
      <c r="G101" s="104">
        <v>3660</v>
      </c>
      <c r="H101" s="104">
        <v>3640</v>
      </c>
      <c r="I101" s="106">
        <v>0</v>
      </c>
      <c r="J101" s="107">
        <f t="shared" ref="J101" si="266">(IF(E101="SHORT",F101-G101,IF(E101="LONG",G101-F101)))*D101</f>
        <v>2000</v>
      </c>
      <c r="K101" s="108">
        <f>(IF(E101="SHORT",IF(H101="",0,G101-H101),IF(E101="LONG",IF(H101="",0,H101-G101))))*D101</f>
        <v>2000</v>
      </c>
      <c r="L101" s="108">
        <v>0</v>
      </c>
      <c r="M101" s="108">
        <f t="shared" ref="M101" si="267">(K101+J101+L101)/D101</f>
        <v>40</v>
      </c>
      <c r="N101" s="109">
        <f t="shared" ref="N101" si="268">M101*D101</f>
        <v>4000</v>
      </c>
    </row>
    <row r="102" spans="1:14" s="79" customFormat="1" ht="13.5" customHeight="1" x14ac:dyDescent="0.25">
      <c r="A102" s="103">
        <v>43620</v>
      </c>
      <c r="B102" s="104" t="s">
        <v>6</v>
      </c>
      <c r="C102" s="104" t="s">
        <v>55</v>
      </c>
      <c r="D102" s="105">
        <v>5000</v>
      </c>
      <c r="E102" s="104" t="s">
        <v>1</v>
      </c>
      <c r="F102" s="104">
        <v>149.75</v>
      </c>
      <c r="G102" s="104">
        <v>150.25</v>
      </c>
      <c r="H102" s="104">
        <v>0</v>
      </c>
      <c r="I102" s="106">
        <v>0</v>
      </c>
      <c r="J102" s="107">
        <f t="shared" ref="J102" si="269">(IF(E102="SHORT",F102-G102,IF(E102="LONG",G102-F102)))*D102</f>
        <v>2500</v>
      </c>
      <c r="K102" s="108">
        <v>0</v>
      </c>
      <c r="L102" s="108">
        <v>0</v>
      </c>
      <c r="M102" s="108">
        <f t="shared" ref="M102" si="270">(K102+J102+L102)/D102</f>
        <v>0.5</v>
      </c>
      <c r="N102" s="109">
        <f t="shared" ref="N102" si="271">M102*D102</f>
        <v>2500</v>
      </c>
    </row>
    <row r="103" spans="1:14" s="79" customFormat="1" ht="13.5" customHeight="1" x14ac:dyDescent="0.25">
      <c r="A103" s="103">
        <v>43619</v>
      </c>
      <c r="B103" s="104" t="s">
        <v>92</v>
      </c>
      <c r="C103" s="104" t="s">
        <v>55</v>
      </c>
      <c r="D103" s="105">
        <v>5000</v>
      </c>
      <c r="E103" s="104" t="s">
        <v>2</v>
      </c>
      <c r="F103" s="104">
        <v>203.5</v>
      </c>
      <c r="G103" s="104">
        <v>203</v>
      </c>
      <c r="H103" s="104">
        <v>202.5</v>
      </c>
      <c r="I103" s="106">
        <v>0</v>
      </c>
      <c r="J103" s="107">
        <f t="shared" ref="J103" si="272">(IF(E103="SHORT",F103-G103,IF(E103="LONG",G103-F103)))*D103</f>
        <v>2500</v>
      </c>
      <c r="K103" s="108">
        <f>(IF(E103="SHORT",IF(H103="",0,G103-H103),IF(E103="LONG",IF(H103="",0,H103-G103))))*D103</f>
        <v>2500</v>
      </c>
      <c r="L103" s="108">
        <v>0</v>
      </c>
      <c r="M103" s="108">
        <f t="shared" ref="M103" si="273">(K103+J103+L103)/D103</f>
        <v>1</v>
      </c>
      <c r="N103" s="109">
        <f t="shared" ref="N103" si="274">M103*D103</f>
        <v>5000</v>
      </c>
    </row>
    <row r="104" spans="1:14" s="79" customFormat="1" ht="13.5" customHeight="1" x14ac:dyDescent="0.25">
      <c r="A104" s="103">
        <v>43619</v>
      </c>
      <c r="B104" s="104" t="s">
        <v>96</v>
      </c>
      <c r="C104" s="104" t="s">
        <v>53</v>
      </c>
      <c r="D104" s="105">
        <v>100</v>
      </c>
      <c r="E104" s="104" t="s">
        <v>2</v>
      </c>
      <c r="F104" s="104">
        <v>3748</v>
      </c>
      <c r="G104" s="104">
        <v>3730</v>
      </c>
      <c r="H104" s="104">
        <v>3700</v>
      </c>
      <c r="I104" s="106">
        <v>0</v>
      </c>
      <c r="J104" s="107">
        <f t="shared" ref="J104" si="275">(IF(E104="SHORT",F104-G104,IF(E104="LONG",G104-F104)))*D104</f>
        <v>1800</v>
      </c>
      <c r="K104" s="108">
        <f>(IF(E104="SHORT",IF(H104="",0,G104-H104),IF(E104="LONG",IF(H104="",0,H104-G104))))*D104</f>
        <v>3000</v>
      </c>
      <c r="L104" s="108">
        <v>0</v>
      </c>
      <c r="M104" s="108">
        <f t="shared" ref="M104" si="276">(K104+J104+L104)/D104</f>
        <v>48</v>
      </c>
      <c r="N104" s="109">
        <f t="shared" ref="N104" si="277">M104*D104</f>
        <v>4800</v>
      </c>
    </row>
    <row r="105" spans="1:14" s="79" customFormat="1" ht="13.5" customHeight="1" x14ac:dyDescent="0.25">
      <c r="A105" s="103">
        <v>43619</v>
      </c>
      <c r="B105" s="104" t="s">
        <v>95</v>
      </c>
      <c r="C105" s="104" t="s">
        <v>56</v>
      </c>
      <c r="D105" s="105">
        <v>100</v>
      </c>
      <c r="E105" s="104" t="s">
        <v>1</v>
      </c>
      <c r="F105" s="104">
        <v>32200</v>
      </c>
      <c r="G105" s="104">
        <v>32250</v>
      </c>
      <c r="H105" s="104">
        <v>0</v>
      </c>
      <c r="I105" s="106">
        <v>0</v>
      </c>
      <c r="J105" s="107">
        <f t="shared" ref="J105" si="278">(IF(E105="SHORT",F105-G105,IF(E105="LONG",G105-F105)))*D105</f>
        <v>5000</v>
      </c>
      <c r="K105" s="108">
        <v>0</v>
      </c>
      <c r="L105" s="108">
        <v>0</v>
      </c>
      <c r="M105" s="108">
        <f t="shared" ref="M105" si="279">(K105+J105+L105)/D105</f>
        <v>50</v>
      </c>
      <c r="N105" s="109">
        <f t="shared" ref="N105" si="280">M105*D105</f>
        <v>5000</v>
      </c>
    </row>
    <row r="106" spans="1:14" s="79" customFormat="1" ht="13.5" customHeight="1" x14ac:dyDescent="0.25">
      <c r="A106" s="103">
        <v>43619</v>
      </c>
      <c r="B106" s="104" t="s">
        <v>8</v>
      </c>
      <c r="C106" s="104" t="s">
        <v>56</v>
      </c>
      <c r="D106" s="105">
        <v>30</v>
      </c>
      <c r="E106" s="104" t="s">
        <v>1</v>
      </c>
      <c r="F106" s="104">
        <v>36500</v>
      </c>
      <c r="G106" s="104">
        <v>36630</v>
      </c>
      <c r="H106" s="104">
        <v>36800</v>
      </c>
      <c r="I106" s="106">
        <v>0</v>
      </c>
      <c r="J106" s="107">
        <f t="shared" ref="J106" si="281">(IF(E106="SHORT",F106-G106,IF(E106="LONG",G106-F106)))*D106</f>
        <v>3900</v>
      </c>
      <c r="K106" s="108">
        <f>(IF(E106="SHORT",IF(H106="",0,G106-H106),IF(E106="LONG",IF(H106="",0,H106-G106))))*D106</f>
        <v>5100</v>
      </c>
      <c r="L106" s="108">
        <v>0</v>
      </c>
      <c r="M106" s="108">
        <f t="shared" ref="M106" si="282">(K106+J106+L106)/D106</f>
        <v>300</v>
      </c>
      <c r="N106" s="109">
        <f t="shared" ref="N106" si="283">M106*D106</f>
        <v>9000</v>
      </c>
    </row>
    <row r="107" spans="1:14" s="79" customFormat="1" ht="13.5" customHeight="1" x14ac:dyDescent="0.25">
      <c r="A107" s="110"/>
      <c r="B107" s="111"/>
      <c r="C107" s="111"/>
      <c r="D107" s="112"/>
      <c r="E107" s="111"/>
      <c r="F107" s="111"/>
      <c r="G107" s="111"/>
      <c r="H107" s="111"/>
      <c r="I107" s="130" t="s">
        <v>97</v>
      </c>
      <c r="J107" s="131">
        <f>SUM(J7:J106)</f>
        <v>250709.99999999953</v>
      </c>
      <c r="K107" s="131"/>
      <c r="L107" s="131"/>
      <c r="M107" s="131" t="s">
        <v>22</v>
      </c>
      <c r="N107" s="131">
        <f>SUM(N7:N106)</f>
        <v>385209.99999999948</v>
      </c>
    </row>
    <row r="108" spans="1:14" s="79" customFormat="1" ht="13.5" customHeight="1" x14ac:dyDescent="0.25">
      <c r="A108" s="110"/>
      <c r="B108" s="111"/>
      <c r="C108" s="111"/>
      <c r="D108" s="112"/>
      <c r="E108" s="111"/>
      <c r="F108" s="111"/>
      <c r="G108" s="132">
        <v>43556</v>
      </c>
      <c r="H108" s="111"/>
      <c r="I108" s="113"/>
      <c r="J108" s="114"/>
      <c r="K108" s="115"/>
      <c r="L108" s="115"/>
      <c r="M108" s="115"/>
      <c r="N108" s="116"/>
    </row>
    <row r="109" spans="1:14" s="79" customFormat="1" ht="13.5" customHeight="1" x14ac:dyDescent="0.25">
      <c r="A109" s="103">
        <v>43616</v>
      </c>
      <c r="B109" s="104" t="s">
        <v>9</v>
      </c>
      <c r="C109" s="104" t="s">
        <v>53</v>
      </c>
      <c r="D109" s="105">
        <v>100</v>
      </c>
      <c r="E109" s="104" t="s">
        <v>2</v>
      </c>
      <c r="F109" s="104">
        <v>3885</v>
      </c>
      <c r="G109" s="104">
        <v>3865</v>
      </c>
      <c r="H109" s="104">
        <v>3845</v>
      </c>
      <c r="I109" s="106">
        <v>0</v>
      </c>
      <c r="J109" s="107">
        <f t="shared" ref="J109" si="284">(IF(E109="SHORT",F109-G109,IF(E109="LONG",G109-F109)))*D109</f>
        <v>2000</v>
      </c>
      <c r="K109" s="108">
        <f>(IF(E109="SHORT",IF(H109="",0,G109-H109),IF(E109="LONG",IF(H109="",0,H109-G109))))*D109</f>
        <v>2000</v>
      </c>
      <c r="L109" s="108">
        <v>0</v>
      </c>
      <c r="M109" s="108">
        <f t="shared" ref="M109" si="285">(K109+J109+L109)/D109</f>
        <v>40</v>
      </c>
      <c r="N109" s="109">
        <f t="shared" ref="N109" si="286">M109*D109</f>
        <v>4000</v>
      </c>
    </row>
    <row r="110" spans="1:14" s="79" customFormat="1" ht="13.5" customHeight="1" x14ac:dyDescent="0.25">
      <c r="A110" s="103">
        <v>43616</v>
      </c>
      <c r="B110" s="104" t="s">
        <v>5</v>
      </c>
      <c r="C110" s="104" t="s">
        <v>55</v>
      </c>
      <c r="D110" s="105">
        <v>5000</v>
      </c>
      <c r="E110" s="104" t="s">
        <v>1</v>
      </c>
      <c r="F110" s="104">
        <v>208.3</v>
      </c>
      <c r="G110" s="104">
        <v>208.75</v>
      </c>
      <c r="H110" s="104">
        <v>209.5</v>
      </c>
      <c r="I110" s="106">
        <v>0</v>
      </c>
      <c r="J110" s="107">
        <f t="shared" ref="J110" si="287">(IF(E110="SHORT",F110-G110,IF(E110="LONG",G110-F110)))*D110</f>
        <v>2249.9999999999432</v>
      </c>
      <c r="K110" s="108">
        <f>(IF(E110="SHORT",IF(H110="",0,G110-H110),IF(E110="LONG",IF(H110="",0,H110-G110))))*D110</f>
        <v>3750</v>
      </c>
      <c r="L110" s="108">
        <v>0</v>
      </c>
      <c r="M110" s="108">
        <f t="shared" ref="M110" si="288">(K110+J110+L110)/D110</f>
        <v>1.1999999999999886</v>
      </c>
      <c r="N110" s="109">
        <f t="shared" ref="N110" si="289">M110*D110</f>
        <v>5999.9999999999436</v>
      </c>
    </row>
    <row r="111" spans="1:14" s="79" customFormat="1" ht="13.5" customHeight="1" x14ac:dyDescent="0.25">
      <c r="A111" s="103">
        <v>43615</v>
      </c>
      <c r="B111" s="104" t="s">
        <v>5</v>
      </c>
      <c r="C111" s="104" t="s">
        <v>55</v>
      </c>
      <c r="D111" s="105">
        <v>5000</v>
      </c>
      <c r="E111" s="104" t="s">
        <v>1</v>
      </c>
      <c r="F111" s="104">
        <v>210.5</v>
      </c>
      <c r="G111" s="104">
        <v>211</v>
      </c>
      <c r="H111" s="104">
        <v>0</v>
      </c>
      <c r="I111" s="106">
        <v>0</v>
      </c>
      <c r="J111" s="107">
        <f t="shared" ref="J111" si="290">(IF(E111="SHORT",F111-G111,IF(E111="LONG",G111-F111)))*D111</f>
        <v>2500</v>
      </c>
      <c r="K111" s="108">
        <v>0</v>
      </c>
      <c r="L111" s="108">
        <v>0</v>
      </c>
      <c r="M111" s="108">
        <f t="shared" ref="M111" si="291">(K111+J111+L111)/D111</f>
        <v>0.5</v>
      </c>
      <c r="N111" s="109">
        <f t="shared" ref="N111" si="292">M111*D111</f>
        <v>2500</v>
      </c>
    </row>
    <row r="112" spans="1:14" s="79" customFormat="1" ht="13.5" customHeight="1" x14ac:dyDescent="0.25">
      <c r="A112" s="103">
        <v>43615</v>
      </c>
      <c r="B112" s="104" t="s">
        <v>4</v>
      </c>
      <c r="C112" s="104" t="s">
        <v>56</v>
      </c>
      <c r="D112" s="105">
        <v>30</v>
      </c>
      <c r="E112" s="104" t="s">
        <v>2</v>
      </c>
      <c r="F112" s="104">
        <v>36370</v>
      </c>
      <c r="G112" s="104">
        <v>36550</v>
      </c>
      <c r="H112" s="104">
        <v>0</v>
      </c>
      <c r="I112" s="106">
        <v>0</v>
      </c>
      <c r="J112" s="107">
        <f t="shared" ref="J112" si="293">(IF(E112="SHORT",F112-G112,IF(E112="LONG",G112-F112)))*D112</f>
        <v>-5400</v>
      </c>
      <c r="K112" s="108">
        <v>0</v>
      </c>
      <c r="L112" s="108">
        <v>0</v>
      </c>
      <c r="M112" s="108">
        <f t="shared" ref="M112" si="294">(K112+J112+L112)/D112</f>
        <v>-180</v>
      </c>
      <c r="N112" s="109">
        <f t="shared" ref="N112" si="295">M112*D112</f>
        <v>-5400</v>
      </c>
    </row>
    <row r="113" spans="1:14" s="79" customFormat="1" ht="13.5" customHeight="1" x14ac:dyDescent="0.25">
      <c r="A113" s="103">
        <v>43615</v>
      </c>
      <c r="B113" s="104" t="s">
        <v>0</v>
      </c>
      <c r="C113" s="104" t="s">
        <v>56</v>
      </c>
      <c r="D113" s="105">
        <v>100</v>
      </c>
      <c r="E113" s="104" t="s">
        <v>2</v>
      </c>
      <c r="F113" s="104">
        <v>31750</v>
      </c>
      <c r="G113" s="104">
        <v>31830</v>
      </c>
      <c r="H113" s="104">
        <v>0</v>
      </c>
      <c r="I113" s="106">
        <v>0</v>
      </c>
      <c r="J113" s="107">
        <f t="shared" ref="J113" si="296">(IF(E113="SHORT",F113-G113,IF(E113="LONG",G113-F113)))*D113</f>
        <v>-8000</v>
      </c>
      <c r="K113" s="108">
        <v>0</v>
      </c>
      <c r="L113" s="108">
        <v>0</v>
      </c>
      <c r="M113" s="108">
        <f t="shared" ref="M113" si="297">(K113+J113+L113)/D113</f>
        <v>-80</v>
      </c>
      <c r="N113" s="109">
        <f t="shared" ref="N113" si="298">M113*D113</f>
        <v>-8000</v>
      </c>
    </row>
    <row r="114" spans="1:14" s="79" customFormat="1" ht="13.5" customHeight="1" x14ac:dyDescent="0.25">
      <c r="A114" s="103">
        <v>43615</v>
      </c>
      <c r="B114" s="104" t="s">
        <v>23</v>
      </c>
      <c r="C114" s="104" t="s">
        <v>53</v>
      </c>
      <c r="D114" s="105">
        <v>100</v>
      </c>
      <c r="E114" s="104" t="s">
        <v>2</v>
      </c>
      <c r="F114" s="104">
        <v>4160</v>
      </c>
      <c r="G114" s="104">
        <v>4130</v>
      </c>
      <c r="H114" s="104">
        <v>4160</v>
      </c>
      <c r="I114" s="106">
        <v>0</v>
      </c>
      <c r="J114" s="107">
        <f t="shared" ref="J114:J115" si="299">(IF(E114="SHORT",F114-G114,IF(E114="LONG",G114-F114)))*D114</f>
        <v>3000</v>
      </c>
      <c r="K114" s="108">
        <v>3000</v>
      </c>
      <c r="L114" s="108">
        <v>0</v>
      </c>
      <c r="M114" s="108">
        <f t="shared" ref="M114" si="300">(K114+J114+L114)/D114</f>
        <v>60</v>
      </c>
      <c r="N114" s="109">
        <f t="shared" ref="N114" si="301">M114*D114</f>
        <v>6000</v>
      </c>
    </row>
    <row r="115" spans="1:14" s="79" customFormat="1" ht="13.5" customHeight="1" x14ac:dyDescent="0.25">
      <c r="A115" s="103">
        <v>43614</v>
      </c>
      <c r="B115" s="104" t="s">
        <v>4</v>
      </c>
      <c r="C115" s="104" t="s">
        <v>56</v>
      </c>
      <c r="D115" s="105">
        <v>30</v>
      </c>
      <c r="E115" s="104" t="s">
        <v>1</v>
      </c>
      <c r="F115" s="104">
        <v>36150</v>
      </c>
      <c r="G115" s="104">
        <v>36300</v>
      </c>
      <c r="H115" s="104">
        <v>0</v>
      </c>
      <c r="I115" s="106">
        <v>0</v>
      </c>
      <c r="J115" s="107">
        <f t="shared" si="299"/>
        <v>4500</v>
      </c>
      <c r="K115" s="108">
        <v>0</v>
      </c>
      <c r="L115" s="108">
        <v>0</v>
      </c>
      <c r="M115" s="108">
        <f t="shared" ref="M115" si="302">(K115+J115+L115)/D115</f>
        <v>150</v>
      </c>
      <c r="N115" s="109">
        <f t="shared" ref="N115" si="303">M115*D115</f>
        <v>4500</v>
      </c>
    </row>
    <row r="116" spans="1:14" s="79" customFormat="1" ht="13.5" customHeight="1" x14ac:dyDescent="0.25">
      <c r="A116" s="103">
        <v>43614</v>
      </c>
      <c r="B116" s="104" t="s">
        <v>25</v>
      </c>
      <c r="C116" s="104" t="s">
        <v>53</v>
      </c>
      <c r="D116" s="105">
        <v>1250</v>
      </c>
      <c r="E116" s="104" t="s">
        <v>2</v>
      </c>
      <c r="F116" s="104">
        <v>184.6</v>
      </c>
      <c r="G116" s="104">
        <v>182.5</v>
      </c>
      <c r="H116" s="104">
        <v>0</v>
      </c>
      <c r="I116" s="106">
        <v>0</v>
      </c>
      <c r="J116" s="107">
        <f t="shared" ref="J116" si="304">(IF(E116="SHORT",F116-G116,IF(E116="LONG",G116-F116)))*D116</f>
        <v>2624.9999999999927</v>
      </c>
      <c r="K116" s="108">
        <v>0</v>
      </c>
      <c r="L116" s="108">
        <v>0</v>
      </c>
      <c r="M116" s="108">
        <f t="shared" ref="M116" si="305">(K116+J116+L116)/D116</f>
        <v>2.0999999999999943</v>
      </c>
      <c r="N116" s="109">
        <f t="shared" ref="N116" si="306">M116*D116</f>
        <v>2624.9999999999927</v>
      </c>
    </row>
    <row r="117" spans="1:14" s="79" customFormat="1" ht="13.5" customHeight="1" x14ac:dyDescent="0.25">
      <c r="A117" s="103">
        <v>43614</v>
      </c>
      <c r="B117" s="104" t="s">
        <v>5</v>
      </c>
      <c r="C117" s="104" t="s">
        <v>55</v>
      </c>
      <c r="D117" s="105">
        <v>5000</v>
      </c>
      <c r="E117" s="104" t="s">
        <v>1</v>
      </c>
      <c r="F117" s="104">
        <v>208.25</v>
      </c>
      <c r="G117" s="104">
        <v>208.75</v>
      </c>
      <c r="H117" s="104">
        <v>0</v>
      </c>
      <c r="I117" s="106">
        <v>0</v>
      </c>
      <c r="J117" s="107">
        <f t="shared" ref="J117" si="307">(IF(E117="SHORT",F117-G117,IF(E117="LONG",G117-F117)))*D117</f>
        <v>2500</v>
      </c>
      <c r="K117" s="108">
        <v>0</v>
      </c>
      <c r="L117" s="108">
        <v>0</v>
      </c>
      <c r="M117" s="108">
        <f t="shared" ref="M117" si="308">(K117+J117+L117)/D117</f>
        <v>0.5</v>
      </c>
      <c r="N117" s="109">
        <f t="shared" ref="N117" si="309">M117*D117</f>
        <v>2500</v>
      </c>
    </row>
    <row r="118" spans="1:14" s="79" customFormat="1" ht="13.5" customHeight="1" x14ac:dyDescent="0.25">
      <c r="A118" s="103">
        <v>43614</v>
      </c>
      <c r="B118" s="104" t="s">
        <v>0</v>
      </c>
      <c r="C118" s="104" t="s">
        <v>56</v>
      </c>
      <c r="D118" s="105">
        <v>100</v>
      </c>
      <c r="E118" s="104" t="s">
        <v>2</v>
      </c>
      <c r="F118" s="104">
        <v>31750</v>
      </c>
      <c r="G118" s="104">
        <v>31830</v>
      </c>
      <c r="H118" s="104">
        <v>0</v>
      </c>
      <c r="I118" s="106">
        <v>0</v>
      </c>
      <c r="J118" s="107">
        <f t="shared" ref="J118" si="310">(IF(E118="SHORT",F118-G118,IF(E118="LONG",G118-F118)))*D118</f>
        <v>-8000</v>
      </c>
      <c r="K118" s="108">
        <v>0</v>
      </c>
      <c r="L118" s="108">
        <v>0</v>
      </c>
      <c r="M118" s="108">
        <f t="shared" ref="M118" si="311">(K118+J118+L118)/D118</f>
        <v>-80</v>
      </c>
      <c r="N118" s="109">
        <f t="shared" ref="N118" si="312">M118*D118</f>
        <v>-8000</v>
      </c>
    </row>
    <row r="119" spans="1:14" s="79" customFormat="1" ht="13.5" customHeight="1" x14ac:dyDescent="0.25">
      <c r="A119" s="103">
        <v>43613</v>
      </c>
      <c r="B119" s="104" t="s">
        <v>4</v>
      </c>
      <c r="C119" s="104" t="s">
        <v>56</v>
      </c>
      <c r="D119" s="105">
        <v>30</v>
      </c>
      <c r="E119" s="104" t="s">
        <v>1</v>
      </c>
      <c r="F119" s="104">
        <v>35950</v>
      </c>
      <c r="G119" s="104">
        <v>36100</v>
      </c>
      <c r="H119" s="104">
        <v>0</v>
      </c>
      <c r="I119" s="106">
        <v>0</v>
      </c>
      <c r="J119" s="107">
        <f t="shared" ref="J119" si="313">(IF(E119="SHORT",F119-G119,IF(E119="LONG",G119-F119)))*D119</f>
        <v>4500</v>
      </c>
      <c r="K119" s="108">
        <v>0</v>
      </c>
      <c r="L119" s="108">
        <v>0</v>
      </c>
      <c r="M119" s="108">
        <f t="shared" ref="M119" si="314">(K119+J119+L119)/D119</f>
        <v>150</v>
      </c>
      <c r="N119" s="109">
        <f t="shared" ref="N119" si="315">M119*D119</f>
        <v>4500</v>
      </c>
    </row>
    <row r="120" spans="1:14" s="79" customFormat="1" ht="13.5" customHeight="1" x14ac:dyDescent="0.25">
      <c r="A120" s="103">
        <v>43613</v>
      </c>
      <c r="B120" s="104" t="s">
        <v>0</v>
      </c>
      <c r="C120" s="104" t="s">
        <v>56</v>
      </c>
      <c r="D120" s="105">
        <v>100</v>
      </c>
      <c r="E120" s="104" t="s">
        <v>1</v>
      </c>
      <c r="F120" s="104">
        <v>31530</v>
      </c>
      <c r="G120" s="104">
        <v>31600</v>
      </c>
      <c r="H120" s="104">
        <v>0</v>
      </c>
      <c r="I120" s="106">
        <v>0</v>
      </c>
      <c r="J120" s="107">
        <f t="shared" ref="J120" si="316">(IF(E120="SHORT",F120-G120,IF(E120="LONG",G120-F120)))*D120</f>
        <v>7000</v>
      </c>
      <c r="K120" s="108">
        <v>0</v>
      </c>
      <c r="L120" s="108">
        <v>0</v>
      </c>
      <c r="M120" s="108">
        <f t="shared" ref="M120" si="317">(K120+J120+L120)/D120</f>
        <v>70</v>
      </c>
      <c r="N120" s="109">
        <f t="shared" ref="N120" si="318">M120*D120</f>
        <v>7000</v>
      </c>
    </row>
    <row r="121" spans="1:14" s="79" customFormat="1" ht="13.5" customHeight="1" x14ac:dyDescent="0.25">
      <c r="A121" s="103">
        <v>43613</v>
      </c>
      <c r="B121" s="104" t="s">
        <v>8</v>
      </c>
      <c r="C121" s="104" t="s">
        <v>56</v>
      </c>
      <c r="D121" s="105">
        <v>30</v>
      </c>
      <c r="E121" s="104" t="s">
        <v>2</v>
      </c>
      <c r="F121" s="104">
        <v>36350</v>
      </c>
      <c r="G121" s="104">
        <v>36500</v>
      </c>
      <c r="H121" s="104">
        <v>0</v>
      </c>
      <c r="I121" s="106">
        <v>0</v>
      </c>
      <c r="J121" s="107">
        <f t="shared" ref="J121" si="319">(IF(E121="SHORT",F121-G121,IF(E121="LONG",G121-F121)))*D121</f>
        <v>-4500</v>
      </c>
      <c r="K121" s="108">
        <v>0</v>
      </c>
      <c r="L121" s="108">
        <v>0</v>
      </c>
      <c r="M121" s="108">
        <f t="shared" ref="M121" si="320">(K121+J121+L121)/D121</f>
        <v>-150</v>
      </c>
      <c r="N121" s="109">
        <f t="shared" ref="N121" si="321">M121*D121</f>
        <v>-4500</v>
      </c>
    </row>
    <row r="122" spans="1:14" s="79" customFormat="1" ht="13.5" customHeight="1" x14ac:dyDescent="0.25">
      <c r="A122" s="103">
        <v>43613</v>
      </c>
      <c r="B122" s="104" t="s">
        <v>93</v>
      </c>
      <c r="C122" s="104" t="s">
        <v>53</v>
      </c>
      <c r="D122" s="105">
        <v>5000</v>
      </c>
      <c r="E122" s="104" t="s">
        <v>2</v>
      </c>
      <c r="F122" s="104">
        <v>126</v>
      </c>
      <c r="G122" s="104">
        <v>125.5</v>
      </c>
      <c r="H122" s="104">
        <v>0</v>
      </c>
      <c r="I122" s="106">
        <v>0</v>
      </c>
      <c r="J122" s="107">
        <f t="shared" ref="J122" si="322">(IF(E122="SHORT",F122-G122,IF(E122="LONG",G122-F122)))*D122</f>
        <v>2500</v>
      </c>
      <c r="K122" s="108">
        <v>0</v>
      </c>
      <c r="L122" s="108">
        <v>0</v>
      </c>
      <c r="M122" s="108">
        <f t="shared" ref="M122" si="323">(K122+J122+L122)/D122</f>
        <v>0.5</v>
      </c>
      <c r="N122" s="109">
        <f t="shared" ref="N122" si="324">M122*D122</f>
        <v>2500</v>
      </c>
    </row>
    <row r="123" spans="1:14" s="79" customFormat="1" ht="13.5" customHeight="1" x14ac:dyDescent="0.25">
      <c r="A123" s="103">
        <v>43613</v>
      </c>
      <c r="B123" s="104" t="s">
        <v>96</v>
      </c>
      <c r="C123" s="104" t="s">
        <v>53</v>
      </c>
      <c r="D123" s="105">
        <v>100</v>
      </c>
      <c r="E123" s="104" t="s">
        <v>2</v>
      </c>
      <c r="F123" s="104">
        <v>4125</v>
      </c>
      <c r="G123" s="104">
        <v>4155</v>
      </c>
      <c r="H123" s="104">
        <v>0</v>
      </c>
      <c r="I123" s="106">
        <v>0</v>
      </c>
      <c r="J123" s="107">
        <f t="shared" ref="J123" si="325">(IF(E123="SHORT",F123-G123,IF(E123="LONG",G123-F123)))*D123</f>
        <v>-3000</v>
      </c>
      <c r="K123" s="108">
        <v>0</v>
      </c>
      <c r="L123" s="108">
        <v>0</v>
      </c>
      <c r="M123" s="108">
        <f t="shared" ref="M123" si="326">(K123+J123+L123)/D123</f>
        <v>-30</v>
      </c>
      <c r="N123" s="109">
        <f t="shared" ref="N123" si="327">M123*D123</f>
        <v>-3000</v>
      </c>
    </row>
    <row r="124" spans="1:14" s="79" customFormat="1" ht="13.5" customHeight="1" x14ac:dyDescent="0.25">
      <c r="A124" s="103">
        <v>43612</v>
      </c>
      <c r="B124" s="104" t="s">
        <v>4</v>
      </c>
      <c r="C124" s="104" t="s">
        <v>56</v>
      </c>
      <c r="D124" s="105">
        <v>30</v>
      </c>
      <c r="E124" s="104" t="s">
        <v>1</v>
      </c>
      <c r="F124" s="104">
        <v>36550</v>
      </c>
      <c r="G124" s="104">
        <v>36350</v>
      </c>
      <c r="H124" s="104">
        <v>0</v>
      </c>
      <c r="I124" s="106">
        <v>0</v>
      </c>
      <c r="J124" s="107">
        <f t="shared" ref="J124:J125" si="328">(IF(E124="SHORT",F124-G124,IF(E124="LONG",G124-F124)))*D124</f>
        <v>-6000</v>
      </c>
      <c r="K124" s="108">
        <v>0</v>
      </c>
      <c r="L124" s="108">
        <v>0</v>
      </c>
      <c r="M124" s="108">
        <f t="shared" ref="M124:M125" si="329">(K124+J124+L124)/D124</f>
        <v>-200</v>
      </c>
      <c r="N124" s="109">
        <f t="shared" ref="N124:N126" si="330">M124*D124</f>
        <v>-6000</v>
      </c>
    </row>
    <row r="125" spans="1:14" s="79" customFormat="1" ht="13.5" customHeight="1" x14ac:dyDescent="0.25">
      <c r="A125" s="103">
        <v>43612</v>
      </c>
      <c r="B125" s="104" t="s">
        <v>31</v>
      </c>
      <c r="C125" s="104" t="s">
        <v>53</v>
      </c>
      <c r="D125" s="105">
        <v>100</v>
      </c>
      <c r="E125" s="104" t="s">
        <v>2</v>
      </c>
      <c r="F125" s="104">
        <v>4075</v>
      </c>
      <c r="G125" s="104">
        <v>4055</v>
      </c>
      <c r="H125" s="104">
        <v>0</v>
      </c>
      <c r="I125" s="106">
        <v>0</v>
      </c>
      <c r="J125" s="107">
        <f t="shared" si="328"/>
        <v>2000</v>
      </c>
      <c r="K125" s="108">
        <v>0</v>
      </c>
      <c r="L125" s="108">
        <v>0</v>
      </c>
      <c r="M125" s="108">
        <f t="shared" si="329"/>
        <v>20</v>
      </c>
      <c r="N125" s="109">
        <f t="shared" ref="N125" si="331">M125*D125</f>
        <v>2000</v>
      </c>
    </row>
    <row r="126" spans="1:14" s="79" customFormat="1" ht="13.5" customHeight="1" x14ac:dyDescent="0.25">
      <c r="A126" s="103">
        <v>43609</v>
      </c>
      <c r="B126" s="104" t="s">
        <v>4</v>
      </c>
      <c r="C126" s="104" t="s">
        <v>56</v>
      </c>
      <c r="D126" s="105">
        <v>100</v>
      </c>
      <c r="E126" s="104" t="s">
        <v>1</v>
      </c>
      <c r="F126" s="104">
        <v>36500</v>
      </c>
      <c r="G126" s="104">
        <v>36650</v>
      </c>
      <c r="H126" s="104">
        <v>0</v>
      </c>
      <c r="I126" s="106">
        <v>0</v>
      </c>
      <c r="J126" s="107">
        <f t="shared" ref="J126" si="332">(IF(E126="SHORT",F126-G126,IF(E126="LONG",G126-F126)))*D126</f>
        <v>15000</v>
      </c>
      <c r="K126" s="108">
        <v>0</v>
      </c>
      <c r="L126" s="108">
        <v>0</v>
      </c>
      <c r="M126" s="108">
        <f t="shared" ref="M126" si="333">(K126+J126+L126)/D126</f>
        <v>150</v>
      </c>
      <c r="N126" s="109">
        <f t="shared" si="330"/>
        <v>15000</v>
      </c>
    </row>
    <row r="127" spans="1:14" s="79" customFormat="1" ht="13.5" customHeight="1" x14ac:dyDescent="0.25">
      <c r="A127" s="103">
        <v>43609</v>
      </c>
      <c r="B127" s="104" t="s">
        <v>0</v>
      </c>
      <c r="C127" s="104" t="s">
        <v>56</v>
      </c>
      <c r="D127" s="105">
        <v>100</v>
      </c>
      <c r="E127" s="104" t="s">
        <v>1</v>
      </c>
      <c r="F127" s="104">
        <v>31580</v>
      </c>
      <c r="G127" s="104">
        <v>31630</v>
      </c>
      <c r="H127" s="104">
        <v>0</v>
      </c>
      <c r="I127" s="106">
        <v>0</v>
      </c>
      <c r="J127" s="107">
        <f t="shared" ref="J127" si="334">(IF(E127="SHORT",F127-G127,IF(E127="LONG",G127-F127)))*D127</f>
        <v>5000</v>
      </c>
      <c r="K127" s="108">
        <v>0</v>
      </c>
      <c r="L127" s="108">
        <v>0</v>
      </c>
      <c r="M127" s="108">
        <f t="shared" ref="M127" si="335">(K127+J127+L127)/D127</f>
        <v>50</v>
      </c>
      <c r="N127" s="109">
        <f t="shared" ref="N127" si="336">M127*D127</f>
        <v>5000</v>
      </c>
    </row>
    <row r="128" spans="1:14" s="79" customFormat="1" ht="13.5" customHeight="1" x14ac:dyDescent="0.25">
      <c r="A128" s="103">
        <v>43609</v>
      </c>
      <c r="B128" s="104" t="s">
        <v>96</v>
      </c>
      <c r="C128" s="104" t="s">
        <v>53</v>
      </c>
      <c r="D128" s="105">
        <v>100</v>
      </c>
      <c r="E128" s="104" t="s">
        <v>2</v>
      </c>
      <c r="F128" s="104">
        <v>4095</v>
      </c>
      <c r="G128" s="104">
        <v>4075</v>
      </c>
      <c r="H128" s="104">
        <v>0</v>
      </c>
      <c r="I128" s="106">
        <v>0</v>
      </c>
      <c r="J128" s="107">
        <f t="shared" ref="J128" si="337">(IF(E128="SHORT",F128-G128,IF(E128="LONG",G128-F128)))*D128</f>
        <v>2000</v>
      </c>
      <c r="K128" s="108">
        <v>0</v>
      </c>
      <c r="L128" s="108">
        <v>0</v>
      </c>
      <c r="M128" s="108">
        <f t="shared" ref="M128" si="338">(K128+J128+L128)/D128</f>
        <v>20</v>
      </c>
      <c r="N128" s="109">
        <f t="shared" ref="N128" si="339">M128*D128</f>
        <v>2000</v>
      </c>
    </row>
    <row r="129" spans="1:14" s="79" customFormat="1" ht="13.5" customHeight="1" x14ac:dyDescent="0.25">
      <c r="A129" s="103">
        <v>43609</v>
      </c>
      <c r="B129" s="104" t="s">
        <v>92</v>
      </c>
      <c r="C129" s="104" t="s">
        <v>55</v>
      </c>
      <c r="D129" s="105">
        <v>5000</v>
      </c>
      <c r="E129" s="104" t="s">
        <v>1</v>
      </c>
      <c r="F129" s="104">
        <v>211.6</v>
      </c>
      <c r="G129" s="104">
        <v>212</v>
      </c>
      <c r="H129" s="104">
        <v>212.5</v>
      </c>
      <c r="I129" s="106">
        <v>0</v>
      </c>
      <c r="J129" s="107">
        <f t="shared" ref="J129" si="340">(IF(E129="SHORT",F129-G129,IF(E129="LONG",G129-F129)))*D129</f>
        <v>2000.0000000000284</v>
      </c>
      <c r="K129" s="108">
        <f>(IF(E129="SHORT",IF(H129="",0,G129-H129),IF(E129="LONG",IF(H129="",0,H129-G129))))*D129</f>
        <v>2500</v>
      </c>
      <c r="L129" s="108">
        <v>0</v>
      </c>
      <c r="M129" s="108">
        <f t="shared" ref="M129" si="341">(K129+J129+L129)/D129</f>
        <v>0.90000000000000568</v>
      </c>
      <c r="N129" s="109">
        <f t="shared" ref="N129" si="342">M129*D129</f>
        <v>4500.0000000000282</v>
      </c>
    </row>
    <row r="130" spans="1:14" s="79" customFormat="1" ht="13.5" customHeight="1" x14ac:dyDescent="0.25">
      <c r="A130" s="103">
        <v>43608</v>
      </c>
      <c r="B130" s="104" t="s">
        <v>0</v>
      </c>
      <c r="C130" s="104" t="s">
        <v>56</v>
      </c>
      <c r="D130" s="105">
        <v>100</v>
      </c>
      <c r="E130" s="104" t="s">
        <v>1</v>
      </c>
      <c r="F130" s="104">
        <v>31630</v>
      </c>
      <c r="G130" s="104">
        <v>31700</v>
      </c>
      <c r="H130" s="104">
        <v>0</v>
      </c>
      <c r="I130" s="106">
        <v>0</v>
      </c>
      <c r="J130" s="107">
        <f t="shared" ref="J130" si="343">(IF(E130="SHORT",F130-G130,IF(E130="LONG",G130-F130)))*D130</f>
        <v>7000</v>
      </c>
      <c r="K130" s="108">
        <v>0</v>
      </c>
      <c r="L130" s="108">
        <v>0</v>
      </c>
      <c r="M130" s="108">
        <f t="shared" ref="M130" si="344">(K130+J130+L130)/D130</f>
        <v>70</v>
      </c>
      <c r="N130" s="109">
        <f t="shared" ref="N130" si="345">M130*D130</f>
        <v>7000</v>
      </c>
    </row>
    <row r="131" spans="1:14" s="79" customFormat="1" ht="13.5" customHeight="1" x14ac:dyDescent="0.25">
      <c r="A131" s="103">
        <v>43608</v>
      </c>
      <c r="B131" s="104" t="s">
        <v>4</v>
      </c>
      <c r="C131" s="104" t="s">
        <v>56</v>
      </c>
      <c r="D131" s="105">
        <v>30</v>
      </c>
      <c r="E131" s="104" t="s">
        <v>1</v>
      </c>
      <c r="F131" s="104">
        <v>36540</v>
      </c>
      <c r="G131" s="104">
        <v>36680</v>
      </c>
      <c r="H131" s="104">
        <v>0</v>
      </c>
      <c r="I131" s="106">
        <v>0</v>
      </c>
      <c r="J131" s="107">
        <f t="shared" ref="J131" si="346">(IF(E131="SHORT",F131-G131,IF(E131="LONG",G131-F131)))*D131</f>
        <v>4200</v>
      </c>
      <c r="K131" s="108">
        <v>0</v>
      </c>
      <c r="L131" s="108">
        <v>0</v>
      </c>
      <c r="M131" s="108">
        <f t="shared" ref="M131" si="347">(K131+J131+L131)/D131</f>
        <v>140</v>
      </c>
      <c r="N131" s="109">
        <f t="shared" ref="N131" si="348">M131*D131</f>
        <v>4200</v>
      </c>
    </row>
    <row r="132" spans="1:14" s="79" customFormat="1" ht="13.5" customHeight="1" x14ac:dyDescent="0.25">
      <c r="A132" s="103">
        <v>43608</v>
      </c>
      <c r="B132" s="104" t="s">
        <v>5</v>
      </c>
      <c r="C132" s="104" t="s">
        <v>55</v>
      </c>
      <c r="D132" s="105">
        <v>5000</v>
      </c>
      <c r="E132" s="104" t="s">
        <v>2</v>
      </c>
      <c r="F132" s="104">
        <v>209.75</v>
      </c>
      <c r="G132" s="104">
        <v>209.25</v>
      </c>
      <c r="H132" s="104">
        <v>0</v>
      </c>
      <c r="I132" s="106">
        <v>0</v>
      </c>
      <c r="J132" s="107">
        <f t="shared" ref="J132" si="349">(IF(E132="SHORT",F132-G132,IF(E132="LONG",G132-F132)))*D132</f>
        <v>2500</v>
      </c>
      <c r="K132" s="108">
        <v>0</v>
      </c>
      <c r="L132" s="108">
        <v>0</v>
      </c>
      <c r="M132" s="108">
        <f t="shared" ref="M132" si="350">(K132+J132+L132)/D132</f>
        <v>0.5</v>
      </c>
      <c r="N132" s="109">
        <f t="shared" ref="N132" si="351">M132*D132</f>
        <v>2500</v>
      </c>
    </row>
    <row r="133" spans="1:14" s="79" customFormat="1" ht="13.5" customHeight="1" x14ac:dyDescent="0.25">
      <c r="A133" s="103">
        <v>43607</v>
      </c>
      <c r="B133" s="104" t="s">
        <v>0</v>
      </c>
      <c r="C133" s="104" t="s">
        <v>56</v>
      </c>
      <c r="D133" s="105">
        <v>100</v>
      </c>
      <c r="E133" s="104" t="s">
        <v>1</v>
      </c>
      <c r="F133" s="104">
        <v>31460</v>
      </c>
      <c r="G133" s="104">
        <v>31550</v>
      </c>
      <c r="H133" s="104">
        <v>0</v>
      </c>
      <c r="I133" s="106">
        <v>0</v>
      </c>
      <c r="J133" s="107">
        <f t="shared" ref="J133" si="352">(IF(E133="SHORT",F133-G133,IF(E133="LONG",G133-F133)))*D133</f>
        <v>9000</v>
      </c>
      <c r="K133" s="108">
        <v>0</v>
      </c>
      <c r="L133" s="108">
        <v>0</v>
      </c>
      <c r="M133" s="108">
        <f t="shared" ref="M133" si="353">(K133+J133+L133)/D133</f>
        <v>90</v>
      </c>
      <c r="N133" s="109">
        <f t="shared" ref="N133" si="354">M133*D133</f>
        <v>9000</v>
      </c>
    </row>
    <row r="134" spans="1:14" s="79" customFormat="1" ht="13.5" customHeight="1" x14ac:dyDescent="0.25">
      <c r="A134" s="103">
        <v>43607</v>
      </c>
      <c r="B134" s="104" t="s">
        <v>0</v>
      </c>
      <c r="C134" s="104" t="s">
        <v>56</v>
      </c>
      <c r="D134" s="105">
        <v>100</v>
      </c>
      <c r="E134" s="104" t="s">
        <v>1</v>
      </c>
      <c r="F134" s="104">
        <v>31460</v>
      </c>
      <c r="G134" s="104">
        <v>31550</v>
      </c>
      <c r="H134" s="104">
        <v>0</v>
      </c>
      <c r="I134" s="106">
        <v>0</v>
      </c>
      <c r="J134" s="107">
        <f t="shared" ref="J134" si="355">(IF(E134="SHORT",F134-G134,IF(E134="LONG",G134-F134)))*D134</f>
        <v>9000</v>
      </c>
      <c r="K134" s="108">
        <v>0</v>
      </c>
      <c r="L134" s="108">
        <v>0</v>
      </c>
      <c r="M134" s="108">
        <f t="shared" ref="M134" si="356">(K134+J134+L134)/D134</f>
        <v>90</v>
      </c>
      <c r="N134" s="109">
        <f t="shared" ref="N134" si="357">M134*D134</f>
        <v>9000</v>
      </c>
    </row>
    <row r="135" spans="1:14" s="79" customFormat="1" ht="13.5" customHeight="1" x14ac:dyDescent="0.25">
      <c r="A135" s="103">
        <v>43607</v>
      </c>
      <c r="B135" s="104" t="s">
        <v>92</v>
      </c>
      <c r="C135" s="104" t="s">
        <v>55</v>
      </c>
      <c r="D135" s="105">
        <v>5000</v>
      </c>
      <c r="E135" s="104" t="s">
        <v>1</v>
      </c>
      <c r="F135" s="104">
        <v>212.9</v>
      </c>
      <c r="G135" s="104">
        <v>212.25</v>
      </c>
      <c r="H135" s="104">
        <v>0</v>
      </c>
      <c r="I135" s="106">
        <v>0</v>
      </c>
      <c r="J135" s="107">
        <f t="shared" ref="J135:J136" si="358">(IF(E135="SHORT",F135-G135,IF(E135="LONG",G135-F135)))*D135</f>
        <v>-3250.0000000000282</v>
      </c>
      <c r="K135" s="108">
        <v>0</v>
      </c>
      <c r="L135" s="108">
        <v>0</v>
      </c>
      <c r="M135" s="108">
        <f t="shared" ref="M135" si="359">(K135+J135+L135)/D135</f>
        <v>-0.65000000000000568</v>
      </c>
      <c r="N135" s="109">
        <f t="shared" ref="N135" si="360">M135*D135</f>
        <v>-3250.0000000000282</v>
      </c>
    </row>
    <row r="136" spans="1:14" s="79" customFormat="1" ht="13.5" customHeight="1" x14ac:dyDescent="0.25">
      <c r="A136" s="103">
        <v>43606</v>
      </c>
      <c r="B136" s="104" t="s">
        <v>0</v>
      </c>
      <c r="C136" s="104" t="s">
        <v>56</v>
      </c>
      <c r="D136" s="105">
        <v>100</v>
      </c>
      <c r="E136" s="104" t="s">
        <v>1</v>
      </c>
      <c r="F136" s="104">
        <v>31500</v>
      </c>
      <c r="G136" s="104">
        <v>31430</v>
      </c>
      <c r="H136" s="104">
        <v>0</v>
      </c>
      <c r="I136" s="106">
        <v>0</v>
      </c>
      <c r="J136" s="107">
        <f t="shared" si="358"/>
        <v>-7000</v>
      </c>
      <c r="K136" s="108">
        <v>0</v>
      </c>
      <c r="L136" s="108">
        <v>0</v>
      </c>
      <c r="M136" s="108">
        <f t="shared" ref="M136" si="361">(K136+J136+L136)/D136</f>
        <v>-70</v>
      </c>
      <c r="N136" s="109">
        <f t="shared" ref="N136" si="362">M136*D136</f>
        <v>-7000</v>
      </c>
    </row>
    <row r="137" spans="1:14" s="79" customFormat="1" ht="13.5" customHeight="1" x14ac:dyDescent="0.25">
      <c r="A137" s="103">
        <v>43606</v>
      </c>
      <c r="B137" s="104" t="s">
        <v>9</v>
      </c>
      <c r="C137" s="104" t="s">
        <v>53</v>
      </c>
      <c r="D137" s="105">
        <v>100</v>
      </c>
      <c r="E137" s="104" t="s">
        <v>2</v>
      </c>
      <c r="F137" s="104">
        <v>4430</v>
      </c>
      <c r="G137" s="104">
        <v>4410</v>
      </c>
      <c r="H137" s="104">
        <v>0</v>
      </c>
      <c r="I137" s="106">
        <v>0</v>
      </c>
      <c r="J137" s="107">
        <f t="shared" ref="J137" si="363">(IF(E137="SHORT",F137-G137,IF(E137="LONG",G137-F137)))*D137</f>
        <v>2000</v>
      </c>
      <c r="K137" s="108">
        <v>0</v>
      </c>
      <c r="L137" s="108">
        <v>0</v>
      </c>
      <c r="M137" s="108">
        <f t="shared" ref="M137" si="364">(K137+J137+L137)/D137</f>
        <v>20</v>
      </c>
      <c r="N137" s="109">
        <f t="shared" ref="N137" si="365">M137*D137</f>
        <v>2000</v>
      </c>
    </row>
    <row r="138" spans="1:14" s="79" customFormat="1" ht="13.5" customHeight="1" x14ac:dyDescent="0.25">
      <c r="A138" s="103">
        <v>43606</v>
      </c>
      <c r="B138" s="104" t="s">
        <v>5</v>
      </c>
      <c r="C138" s="104" t="s">
        <v>55</v>
      </c>
      <c r="D138" s="105">
        <v>5000</v>
      </c>
      <c r="E138" s="104" t="s">
        <v>2</v>
      </c>
      <c r="F138" s="104">
        <v>213.8</v>
      </c>
      <c r="G138" s="104">
        <v>213.3</v>
      </c>
      <c r="H138" s="104">
        <v>0</v>
      </c>
      <c r="I138" s="106">
        <v>0</v>
      </c>
      <c r="J138" s="107">
        <f t="shared" ref="J138" si="366">(IF(E138="SHORT",F138-G138,IF(E138="LONG",G138-F138)))*D138</f>
        <v>2500</v>
      </c>
      <c r="K138" s="108">
        <v>0</v>
      </c>
      <c r="L138" s="108">
        <v>0</v>
      </c>
      <c r="M138" s="108">
        <f t="shared" ref="M138" si="367">(K138+J138+L138)/D138</f>
        <v>0.5</v>
      </c>
      <c r="N138" s="109">
        <f t="shared" ref="N138" si="368">M138*D138</f>
        <v>2500</v>
      </c>
    </row>
    <row r="139" spans="1:14" s="79" customFormat="1" ht="13.5" customHeight="1" x14ac:dyDescent="0.25">
      <c r="A139" s="103">
        <v>43605</v>
      </c>
      <c r="B139" s="104" t="s">
        <v>93</v>
      </c>
      <c r="C139" s="104" t="s">
        <v>55</v>
      </c>
      <c r="D139" s="105">
        <v>5000</v>
      </c>
      <c r="E139" s="104" t="s">
        <v>2</v>
      </c>
      <c r="F139" s="104">
        <v>126</v>
      </c>
      <c r="G139" s="104">
        <v>125.5</v>
      </c>
      <c r="H139" s="104">
        <v>0</v>
      </c>
      <c r="I139" s="106">
        <v>0</v>
      </c>
      <c r="J139" s="107">
        <f t="shared" ref="J139" si="369">(IF(E139="SHORT",F139-G139,IF(E139="LONG",G139-F139)))*D139</f>
        <v>2500</v>
      </c>
      <c r="K139" s="108">
        <v>0</v>
      </c>
      <c r="L139" s="108">
        <v>0</v>
      </c>
      <c r="M139" s="108">
        <f t="shared" ref="M139" si="370">(K139+J139+L139)/D139</f>
        <v>0.5</v>
      </c>
      <c r="N139" s="109">
        <f t="shared" ref="N139" si="371">M139*D139</f>
        <v>2500</v>
      </c>
    </row>
    <row r="140" spans="1:14" s="79" customFormat="1" ht="13.5" customHeight="1" x14ac:dyDescent="0.25">
      <c r="A140" s="103">
        <v>43605</v>
      </c>
      <c r="B140" s="104" t="s">
        <v>0</v>
      </c>
      <c r="C140" s="104" t="s">
        <v>56</v>
      </c>
      <c r="D140" s="105">
        <v>100</v>
      </c>
      <c r="E140" s="104" t="s">
        <v>1</v>
      </c>
      <c r="F140" s="104">
        <v>31490</v>
      </c>
      <c r="G140" s="104">
        <v>31490</v>
      </c>
      <c r="H140" s="104">
        <v>0</v>
      </c>
      <c r="I140" s="106">
        <v>0</v>
      </c>
      <c r="J140" s="107">
        <f t="shared" ref="J140" si="372">(IF(E140="SHORT",F140-G140,IF(E140="LONG",G140-F140)))*D140</f>
        <v>0</v>
      </c>
      <c r="K140" s="108">
        <v>0</v>
      </c>
      <c r="L140" s="108">
        <v>0</v>
      </c>
      <c r="M140" s="108">
        <f t="shared" ref="M140" si="373">(K140+J140+L140)/D140</f>
        <v>0</v>
      </c>
      <c r="N140" s="109">
        <f t="shared" ref="N140" si="374">M140*D140</f>
        <v>0</v>
      </c>
    </row>
    <row r="141" spans="1:14" s="79" customFormat="1" ht="13.5" customHeight="1" x14ac:dyDescent="0.25">
      <c r="A141" s="103">
        <v>43605</v>
      </c>
      <c r="B141" s="104" t="s">
        <v>4</v>
      </c>
      <c r="C141" s="104" t="s">
        <v>56</v>
      </c>
      <c r="D141" s="105">
        <v>30</v>
      </c>
      <c r="E141" s="104" t="s">
        <v>1</v>
      </c>
      <c r="F141" s="104">
        <v>36240</v>
      </c>
      <c r="G141" s="104">
        <v>36400</v>
      </c>
      <c r="H141" s="104">
        <v>0</v>
      </c>
      <c r="I141" s="106">
        <v>0</v>
      </c>
      <c r="J141" s="107">
        <f t="shared" ref="J141" si="375">(IF(E141="SHORT",F141-G141,IF(E141="LONG",G141-F141)))*D141</f>
        <v>4800</v>
      </c>
      <c r="K141" s="108">
        <v>0</v>
      </c>
      <c r="L141" s="108">
        <v>0</v>
      </c>
      <c r="M141" s="108">
        <f t="shared" ref="M141" si="376">(K141+J141+L141)/D141</f>
        <v>160</v>
      </c>
      <c r="N141" s="109">
        <f t="shared" ref="N141" si="377">M141*D141</f>
        <v>4800</v>
      </c>
    </row>
    <row r="142" spans="1:14" s="79" customFormat="1" ht="13.5" customHeight="1" x14ac:dyDescent="0.25">
      <c r="A142" s="103">
        <v>43602</v>
      </c>
      <c r="B142" s="104" t="s">
        <v>0</v>
      </c>
      <c r="C142" s="104" t="s">
        <v>56</v>
      </c>
      <c r="D142" s="105">
        <v>100</v>
      </c>
      <c r="E142" s="104" t="s">
        <v>2</v>
      </c>
      <c r="F142" s="104">
        <v>31920</v>
      </c>
      <c r="G142" s="104">
        <v>32000</v>
      </c>
      <c r="H142" s="104">
        <v>0</v>
      </c>
      <c r="I142" s="106">
        <v>0</v>
      </c>
      <c r="J142" s="107">
        <f t="shared" ref="J142" si="378">(IF(E142="SHORT",F142-G142,IF(E142="LONG",G142-F142)))*D142</f>
        <v>-8000</v>
      </c>
      <c r="K142" s="108">
        <v>0</v>
      </c>
      <c r="L142" s="108">
        <v>0</v>
      </c>
      <c r="M142" s="108">
        <f t="shared" ref="M142" si="379">(K142+J142+L142)/D142</f>
        <v>-80</v>
      </c>
      <c r="N142" s="109">
        <f t="shared" ref="N142" si="380">M142*D142</f>
        <v>-8000</v>
      </c>
    </row>
    <row r="143" spans="1:14" s="79" customFormat="1" ht="13.5" customHeight="1" x14ac:dyDescent="0.25">
      <c r="A143" s="103">
        <v>43602</v>
      </c>
      <c r="B143" s="104" t="s">
        <v>9</v>
      </c>
      <c r="C143" s="104" t="s">
        <v>53</v>
      </c>
      <c r="D143" s="105">
        <v>100</v>
      </c>
      <c r="E143" s="104" t="s">
        <v>2</v>
      </c>
      <c r="F143" s="104">
        <v>4420</v>
      </c>
      <c r="G143" s="104">
        <v>4455</v>
      </c>
      <c r="H143" s="104">
        <v>0</v>
      </c>
      <c r="I143" s="106">
        <v>0</v>
      </c>
      <c r="J143" s="107">
        <f t="shared" ref="J143" si="381">(IF(E143="SHORT",F143-G143,IF(E143="LONG",G143-F143)))*D143</f>
        <v>-3500</v>
      </c>
      <c r="K143" s="108">
        <v>0</v>
      </c>
      <c r="L143" s="108">
        <v>0</v>
      </c>
      <c r="M143" s="108">
        <f t="shared" ref="M143" si="382">(K143+J143+L143)/D143</f>
        <v>-35</v>
      </c>
      <c r="N143" s="109">
        <f t="shared" ref="N143" si="383">M143*D143</f>
        <v>-3500</v>
      </c>
    </row>
    <row r="144" spans="1:14" s="79" customFormat="1" ht="13.5" customHeight="1" x14ac:dyDescent="0.25">
      <c r="A144" s="103">
        <v>43601</v>
      </c>
      <c r="B144" s="104" t="s">
        <v>9</v>
      </c>
      <c r="C144" s="104" t="s">
        <v>53</v>
      </c>
      <c r="D144" s="105">
        <v>100</v>
      </c>
      <c r="E144" s="104" t="s">
        <v>2</v>
      </c>
      <c r="F144" s="104">
        <v>4373</v>
      </c>
      <c r="G144" s="104">
        <v>4410</v>
      </c>
      <c r="H144" s="104">
        <v>0</v>
      </c>
      <c r="I144" s="106">
        <v>0</v>
      </c>
      <c r="J144" s="107">
        <f t="shared" ref="J144" si="384">(IF(E144="SHORT",F144-G144,IF(E144="LONG",G144-F144)))*D144</f>
        <v>-3700</v>
      </c>
      <c r="K144" s="108">
        <v>0</v>
      </c>
      <c r="L144" s="108">
        <v>0</v>
      </c>
      <c r="M144" s="108">
        <f t="shared" ref="M144" si="385">(K144+J144+L144)/D144</f>
        <v>-37</v>
      </c>
      <c r="N144" s="109">
        <f t="shared" ref="N144" si="386">M144*D144</f>
        <v>-3700</v>
      </c>
    </row>
    <row r="145" spans="1:14" s="79" customFormat="1" ht="13.5" customHeight="1" x14ac:dyDescent="0.25">
      <c r="A145" s="103">
        <v>43601</v>
      </c>
      <c r="B145" s="104" t="s">
        <v>5</v>
      </c>
      <c r="C145" s="104" t="s">
        <v>55</v>
      </c>
      <c r="D145" s="105">
        <v>5000</v>
      </c>
      <c r="E145" s="104" t="s">
        <v>1</v>
      </c>
      <c r="F145" s="104">
        <v>217.3</v>
      </c>
      <c r="G145" s="104">
        <v>217.8</v>
      </c>
      <c r="H145" s="104">
        <v>0</v>
      </c>
      <c r="I145" s="106">
        <v>0</v>
      </c>
      <c r="J145" s="107">
        <f t="shared" ref="J145" si="387">(IF(E145="SHORT",F145-G145,IF(E145="LONG",G145-F145)))*D145</f>
        <v>2500</v>
      </c>
      <c r="K145" s="108">
        <v>0</v>
      </c>
      <c r="L145" s="108">
        <v>0</v>
      </c>
      <c r="M145" s="108">
        <f t="shared" ref="M145" si="388">(K145+J145+L145)/D145</f>
        <v>0.5</v>
      </c>
      <c r="N145" s="109">
        <f t="shared" ref="N145" si="389">M145*D145</f>
        <v>2500</v>
      </c>
    </row>
    <row r="146" spans="1:14" s="79" customFormat="1" ht="13.5" customHeight="1" x14ac:dyDescent="0.25">
      <c r="A146" s="103">
        <v>43600</v>
      </c>
      <c r="B146" s="104" t="s">
        <v>0</v>
      </c>
      <c r="C146" s="104" t="s">
        <v>56</v>
      </c>
      <c r="D146" s="105">
        <v>100</v>
      </c>
      <c r="E146" s="104" t="s">
        <v>1</v>
      </c>
      <c r="F146" s="104">
        <v>32380</v>
      </c>
      <c r="G146" s="104">
        <v>32300</v>
      </c>
      <c r="H146" s="104">
        <v>0</v>
      </c>
      <c r="I146" s="106">
        <v>0</v>
      </c>
      <c r="J146" s="107">
        <f t="shared" ref="J146" si="390">(IF(E146="SHORT",F146-G146,IF(E146="LONG",G146-F146)))*D146</f>
        <v>-8000</v>
      </c>
      <c r="K146" s="108">
        <v>0</v>
      </c>
      <c r="L146" s="108">
        <v>0</v>
      </c>
      <c r="M146" s="108">
        <f t="shared" ref="M146" si="391">(K146+J146+L146)/D146</f>
        <v>-80</v>
      </c>
      <c r="N146" s="109">
        <f t="shared" ref="N146" si="392">M146*D146</f>
        <v>-8000</v>
      </c>
    </row>
    <row r="147" spans="1:14" s="79" customFormat="1" ht="13.5" customHeight="1" x14ac:dyDescent="0.25">
      <c r="A147" s="103">
        <v>43600</v>
      </c>
      <c r="B147" s="104" t="s">
        <v>5</v>
      </c>
      <c r="C147" s="104" t="s">
        <v>55</v>
      </c>
      <c r="D147" s="105">
        <v>5000</v>
      </c>
      <c r="E147" s="104" t="s">
        <v>1</v>
      </c>
      <c r="F147" s="104">
        <v>215.5</v>
      </c>
      <c r="G147" s="104">
        <v>216</v>
      </c>
      <c r="H147" s="104">
        <v>216.5</v>
      </c>
      <c r="I147" s="106">
        <v>0</v>
      </c>
      <c r="J147" s="107">
        <f t="shared" ref="J147" si="393">(IF(E147="SHORT",F147-G147,IF(E147="LONG",G147-F147)))*D147</f>
        <v>2500</v>
      </c>
      <c r="K147" s="108">
        <f>(IF(E147="SHORT",IF(H147="",0,G147-H147),IF(E147="LONG",IF(H147="",0,H147-G147))))*D147</f>
        <v>2500</v>
      </c>
      <c r="L147" s="108">
        <v>0</v>
      </c>
      <c r="M147" s="108">
        <f t="shared" ref="M147" si="394">(K147+J147+L147)/D147</f>
        <v>1</v>
      </c>
      <c r="N147" s="109">
        <f t="shared" ref="N147" si="395">M147*D147</f>
        <v>5000</v>
      </c>
    </row>
    <row r="148" spans="1:14" s="79" customFormat="1" ht="13.5" customHeight="1" x14ac:dyDescent="0.25">
      <c r="A148" s="103">
        <v>43599</v>
      </c>
      <c r="B148" s="104" t="s">
        <v>31</v>
      </c>
      <c r="C148" s="104" t="s">
        <v>53</v>
      </c>
      <c r="D148" s="105">
        <v>100</v>
      </c>
      <c r="E148" s="104" t="s">
        <v>2</v>
      </c>
      <c r="F148" s="104">
        <v>4300</v>
      </c>
      <c r="G148" s="104">
        <v>4280</v>
      </c>
      <c r="H148" s="104">
        <v>0</v>
      </c>
      <c r="I148" s="106">
        <v>0</v>
      </c>
      <c r="J148" s="107">
        <f t="shared" ref="J148" si="396">(IF(E148="SHORT",F148-G148,IF(E148="LONG",G148-F148)))*D148</f>
        <v>2000</v>
      </c>
      <c r="K148" s="108">
        <v>0</v>
      </c>
      <c r="L148" s="108">
        <v>0</v>
      </c>
      <c r="M148" s="108">
        <f t="shared" ref="M148" si="397">(K148+J148+L148)/D148</f>
        <v>20</v>
      </c>
      <c r="N148" s="109">
        <f t="shared" ref="N148" si="398">M148*D148</f>
        <v>2000</v>
      </c>
    </row>
    <row r="149" spans="1:14" s="79" customFormat="1" ht="13.5" customHeight="1" x14ac:dyDescent="0.25">
      <c r="A149" s="103">
        <v>43599</v>
      </c>
      <c r="B149" s="104" t="s">
        <v>0</v>
      </c>
      <c r="C149" s="104" t="s">
        <v>56</v>
      </c>
      <c r="D149" s="105">
        <v>100</v>
      </c>
      <c r="E149" s="104" t="s">
        <v>1</v>
      </c>
      <c r="F149" s="104">
        <v>32375</v>
      </c>
      <c r="G149" s="104">
        <v>32425</v>
      </c>
      <c r="H149" s="104">
        <v>0</v>
      </c>
      <c r="I149" s="106">
        <v>0</v>
      </c>
      <c r="J149" s="107">
        <f t="shared" ref="J149" si="399">(IF(E149="SHORT",F149-G149,IF(E149="LONG",G149-F149)))*D149</f>
        <v>5000</v>
      </c>
      <c r="K149" s="108">
        <v>0</v>
      </c>
      <c r="L149" s="108">
        <v>0</v>
      </c>
      <c r="M149" s="108">
        <f t="shared" ref="M149" si="400">(K149+J149+L149)/D149</f>
        <v>50</v>
      </c>
      <c r="N149" s="109">
        <f t="shared" ref="N149" si="401">M149*D149</f>
        <v>5000</v>
      </c>
    </row>
    <row r="150" spans="1:14" s="79" customFormat="1" ht="13.5" customHeight="1" x14ac:dyDescent="0.25">
      <c r="A150" s="103">
        <v>43599</v>
      </c>
      <c r="B150" s="104" t="s">
        <v>4</v>
      </c>
      <c r="C150" s="104" t="s">
        <v>56</v>
      </c>
      <c r="D150" s="105">
        <v>30</v>
      </c>
      <c r="E150" s="104" t="s">
        <v>1</v>
      </c>
      <c r="F150" s="104">
        <v>37700</v>
      </c>
      <c r="G150" s="104">
        <v>37500</v>
      </c>
      <c r="H150" s="104">
        <v>0</v>
      </c>
      <c r="I150" s="106">
        <v>0</v>
      </c>
      <c r="J150" s="107">
        <f t="shared" ref="J150" si="402">(IF(E150="SHORT",F150-G150,IF(E150="LONG",G150-F150)))*D150</f>
        <v>-6000</v>
      </c>
      <c r="K150" s="108">
        <v>0</v>
      </c>
      <c r="L150" s="108">
        <v>0</v>
      </c>
      <c r="M150" s="108">
        <f t="shared" ref="M150" si="403">(K150+J150+L150)/D150</f>
        <v>-200</v>
      </c>
      <c r="N150" s="109">
        <f t="shared" ref="N150" si="404">M150*D150</f>
        <v>-6000</v>
      </c>
    </row>
    <row r="151" spans="1:14" s="79" customFormat="1" ht="13.5" customHeight="1" x14ac:dyDescent="0.25">
      <c r="A151" s="103">
        <v>43598</v>
      </c>
      <c r="B151" s="104" t="s">
        <v>93</v>
      </c>
      <c r="C151" s="104" t="s">
        <v>55</v>
      </c>
      <c r="D151" s="105">
        <v>5000</v>
      </c>
      <c r="E151" s="104" t="s">
        <v>2</v>
      </c>
      <c r="F151" s="104">
        <v>126.9</v>
      </c>
      <c r="G151" s="104">
        <v>126.4</v>
      </c>
      <c r="H151" s="104">
        <v>125.7</v>
      </c>
      <c r="I151" s="106">
        <v>0</v>
      </c>
      <c r="J151" s="107">
        <f t="shared" ref="J151" si="405">(IF(E151="SHORT",F151-G151,IF(E151="LONG",G151-F151)))*D151</f>
        <v>2500</v>
      </c>
      <c r="K151" s="108">
        <f>(IF(E151="SHORT",IF(H151="",0,G151-H151),IF(E151="LONG",IF(H151="",0,H151-G151))))*D151</f>
        <v>3500.0000000000141</v>
      </c>
      <c r="L151" s="108">
        <v>0</v>
      </c>
      <c r="M151" s="108">
        <f t="shared" ref="M151" si="406">(K151+J151+L151)/D151</f>
        <v>1.2000000000000028</v>
      </c>
      <c r="N151" s="109">
        <f t="shared" ref="N151" si="407">M151*D151</f>
        <v>6000.0000000000146</v>
      </c>
    </row>
    <row r="152" spans="1:14" s="79" customFormat="1" ht="13.5" customHeight="1" x14ac:dyDescent="0.25">
      <c r="A152" s="103">
        <v>43598</v>
      </c>
      <c r="B152" s="104" t="s">
        <v>96</v>
      </c>
      <c r="C152" s="104" t="s">
        <v>53</v>
      </c>
      <c r="D152" s="105">
        <v>100</v>
      </c>
      <c r="E152" s="104" t="s">
        <v>2</v>
      </c>
      <c r="F152" s="104">
        <v>4400</v>
      </c>
      <c r="G152" s="104">
        <v>4435</v>
      </c>
      <c r="H152" s="104">
        <v>0</v>
      </c>
      <c r="I152" s="106">
        <v>0</v>
      </c>
      <c r="J152" s="107">
        <f t="shared" ref="J152" si="408">(IF(E152="SHORT",F152-G152,IF(E152="LONG",G152-F152)))*D152</f>
        <v>-3500</v>
      </c>
      <c r="K152" s="108">
        <v>0</v>
      </c>
      <c r="L152" s="108">
        <v>0</v>
      </c>
      <c r="M152" s="108">
        <f t="shared" ref="M152" si="409">(K152+J152+L152)/D152</f>
        <v>-35</v>
      </c>
      <c r="N152" s="109">
        <f t="shared" ref="N152" si="410">M152*D152</f>
        <v>-3500</v>
      </c>
    </row>
    <row r="153" spans="1:14" s="79" customFormat="1" ht="13.5" customHeight="1" x14ac:dyDescent="0.25">
      <c r="A153" s="103">
        <v>43598</v>
      </c>
      <c r="B153" s="104" t="s">
        <v>8</v>
      </c>
      <c r="C153" s="104" t="s">
        <v>56</v>
      </c>
      <c r="D153" s="105">
        <v>30</v>
      </c>
      <c r="E153" s="104" t="s">
        <v>1</v>
      </c>
      <c r="F153" s="104">
        <v>37350</v>
      </c>
      <c r="G153" s="104">
        <v>37500</v>
      </c>
      <c r="H153" s="104">
        <v>37700</v>
      </c>
      <c r="I153" s="106">
        <v>0</v>
      </c>
      <c r="J153" s="107">
        <f t="shared" ref="J153" si="411">(IF(E153="SHORT",F153-G153,IF(E153="LONG",G153-F153)))*D153</f>
        <v>4500</v>
      </c>
      <c r="K153" s="108">
        <f>(IF(E153="SHORT",IF(H153="",0,G153-H153),IF(E153="LONG",IF(H153="",0,H153-G153))))*D153</f>
        <v>6000</v>
      </c>
      <c r="L153" s="108">
        <v>0</v>
      </c>
      <c r="M153" s="108">
        <f t="shared" ref="M153" si="412">(K153+J153+L153)/D153</f>
        <v>350</v>
      </c>
      <c r="N153" s="109">
        <f t="shared" ref="N153" si="413">M153*D153</f>
        <v>10500</v>
      </c>
    </row>
    <row r="154" spans="1:14" s="79" customFormat="1" ht="13.5" customHeight="1" x14ac:dyDescent="0.25">
      <c r="A154" s="103">
        <v>43598</v>
      </c>
      <c r="B154" s="104" t="s">
        <v>95</v>
      </c>
      <c r="C154" s="104" t="s">
        <v>56</v>
      </c>
      <c r="D154" s="105">
        <v>100</v>
      </c>
      <c r="E154" s="104" t="s">
        <v>1</v>
      </c>
      <c r="F154" s="104">
        <v>31980</v>
      </c>
      <c r="G154" s="104">
        <v>32030</v>
      </c>
      <c r="H154" s="104">
        <v>32090</v>
      </c>
      <c r="I154" s="106">
        <v>0</v>
      </c>
      <c r="J154" s="107">
        <f t="shared" ref="J154" si="414">(IF(E154="SHORT",F154-G154,IF(E154="LONG",G154-F154)))*D154</f>
        <v>5000</v>
      </c>
      <c r="K154" s="108">
        <f>(IF(E154="SHORT",IF(H154="",0,G154-H154),IF(E154="LONG",IF(H154="",0,H154-G154))))*D154</f>
        <v>6000</v>
      </c>
      <c r="L154" s="108">
        <v>0</v>
      </c>
      <c r="M154" s="108">
        <f t="shared" ref="M154" si="415">(K154+J154+L154)/D154</f>
        <v>110</v>
      </c>
      <c r="N154" s="109">
        <f t="shared" ref="N154" si="416">M154*D154</f>
        <v>11000</v>
      </c>
    </row>
    <row r="155" spans="1:14" s="79" customFormat="1" ht="13.5" customHeight="1" x14ac:dyDescent="0.25">
      <c r="A155" s="103">
        <v>43595</v>
      </c>
      <c r="B155" s="104" t="s">
        <v>92</v>
      </c>
      <c r="C155" s="104" t="s">
        <v>55</v>
      </c>
      <c r="D155" s="105">
        <v>5000</v>
      </c>
      <c r="E155" s="104" t="s">
        <v>1</v>
      </c>
      <c r="F155" s="104">
        <v>215</v>
      </c>
      <c r="G155" s="104">
        <v>214.25</v>
      </c>
      <c r="H155" s="104">
        <v>0</v>
      </c>
      <c r="I155" s="106">
        <v>0</v>
      </c>
      <c r="J155" s="107">
        <f t="shared" ref="J155" si="417">(IF(E155="SHORT",F155-G155,IF(E155="LONG",G155-F155)))*D155</f>
        <v>-3750</v>
      </c>
      <c r="K155" s="108">
        <v>0</v>
      </c>
      <c r="L155" s="108">
        <v>0</v>
      </c>
      <c r="M155" s="108">
        <f t="shared" ref="M155" si="418">(K155+J155+L155)/D155</f>
        <v>-0.75</v>
      </c>
      <c r="N155" s="109">
        <f t="shared" ref="N155" si="419">M155*D155</f>
        <v>-3750</v>
      </c>
    </row>
    <row r="156" spans="1:14" s="79" customFormat="1" ht="13.5" customHeight="1" x14ac:dyDescent="0.25">
      <c r="A156" s="103">
        <v>43595</v>
      </c>
      <c r="B156" s="104" t="s">
        <v>8</v>
      </c>
      <c r="C156" s="104" t="s">
        <v>56</v>
      </c>
      <c r="D156" s="105">
        <v>30</v>
      </c>
      <c r="E156" s="104" t="s">
        <v>1</v>
      </c>
      <c r="F156" s="104">
        <v>37350</v>
      </c>
      <c r="G156" s="104">
        <v>37450</v>
      </c>
      <c r="H156" s="104">
        <v>0</v>
      </c>
      <c r="I156" s="106">
        <v>0</v>
      </c>
      <c r="J156" s="107">
        <f t="shared" ref="J156" si="420">(IF(E156="SHORT",F156-G156,IF(E156="LONG",G156-F156)))*D156</f>
        <v>3000</v>
      </c>
      <c r="K156" s="108">
        <v>0</v>
      </c>
      <c r="L156" s="108">
        <v>0</v>
      </c>
      <c r="M156" s="108">
        <f t="shared" ref="M156" si="421">(K156+J156+L156)/D156</f>
        <v>100</v>
      </c>
      <c r="N156" s="109">
        <f t="shared" ref="N156" si="422">M156*D156</f>
        <v>3000</v>
      </c>
    </row>
    <row r="157" spans="1:14" s="79" customFormat="1" ht="13.5" customHeight="1" x14ac:dyDescent="0.25">
      <c r="A157" s="103">
        <v>43595</v>
      </c>
      <c r="B157" s="104" t="s">
        <v>95</v>
      </c>
      <c r="C157" s="104" t="s">
        <v>56</v>
      </c>
      <c r="D157" s="105">
        <v>100</v>
      </c>
      <c r="E157" s="104" t="s">
        <v>1</v>
      </c>
      <c r="F157" s="104">
        <v>31830</v>
      </c>
      <c r="G157" s="104">
        <v>31900</v>
      </c>
      <c r="H157" s="104">
        <v>0</v>
      </c>
      <c r="I157" s="106">
        <v>0</v>
      </c>
      <c r="J157" s="107">
        <f t="shared" ref="J157" si="423">(IF(E157="SHORT",F157-G157,IF(E157="LONG",G157-F157)))*D157</f>
        <v>7000</v>
      </c>
      <c r="K157" s="108">
        <v>0</v>
      </c>
      <c r="L157" s="108">
        <v>0</v>
      </c>
      <c r="M157" s="108">
        <f t="shared" ref="M157" si="424">(K157+J157+L157)/D157</f>
        <v>70</v>
      </c>
      <c r="N157" s="109">
        <f t="shared" ref="N157" si="425">M157*D157</f>
        <v>7000</v>
      </c>
    </row>
    <row r="158" spans="1:14" s="79" customFormat="1" ht="13.5" customHeight="1" x14ac:dyDescent="0.25">
      <c r="A158" s="103">
        <v>43595</v>
      </c>
      <c r="B158" s="104" t="s">
        <v>96</v>
      </c>
      <c r="C158" s="104" t="s">
        <v>53</v>
      </c>
      <c r="D158" s="105">
        <v>100</v>
      </c>
      <c r="E158" s="104" t="s">
        <v>1</v>
      </c>
      <c r="F158" s="104">
        <v>4335</v>
      </c>
      <c r="G158" s="104">
        <v>4355</v>
      </c>
      <c r="H158" s="104">
        <v>0</v>
      </c>
      <c r="I158" s="106">
        <v>0</v>
      </c>
      <c r="J158" s="107">
        <f t="shared" ref="J158" si="426">(IF(E158="SHORT",F158-G158,IF(E158="LONG",G158-F158)))*D158</f>
        <v>2000</v>
      </c>
      <c r="K158" s="108">
        <v>0</v>
      </c>
      <c r="L158" s="108">
        <v>0</v>
      </c>
      <c r="M158" s="108">
        <f t="shared" ref="M158" si="427">(K158+J158+L158)/D158</f>
        <v>20</v>
      </c>
      <c r="N158" s="109">
        <f t="shared" ref="N158" si="428">M158*D158</f>
        <v>2000</v>
      </c>
    </row>
    <row r="159" spans="1:14" s="79" customFormat="1" ht="13.5" customHeight="1" x14ac:dyDescent="0.25">
      <c r="A159" s="103">
        <v>43594</v>
      </c>
      <c r="B159" s="104" t="s">
        <v>4</v>
      </c>
      <c r="C159" s="104" t="s">
        <v>56</v>
      </c>
      <c r="D159" s="105">
        <v>30</v>
      </c>
      <c r="E159" s="104" t="s">
        <v>1</v>
      </c>
      <c r="F159" s="104">
        <v>37450</v>
      </c>
      <c r="G159" s="104">
        <v>37550</v>
      </c>
      <c r="H159" s="104">
        <v>0</v>
      </c>
      <c r="I159" s="106">
        <v>0</v>
      </c>
      <c r="J159" s="107">
        <f t="shared" ref="J159" si="429">(IF(E159="SHORT",F159-G159,IF(E159="LONG",G159-F159)))*D159</f>
        <v>3000</v>
      </c>
      <c r="K159" s="108">
        <v>0</v>
      </c>
      <c r="L159" s="108">
        <v>0</v>
      </c>
      <c r="M159" s="108">
        <f t="shared" ref="M159" si="430">(K159+J159+L159)/D159</f>
        <v>100</v>
      </c>
      <c r="N159" s="109">
        <f t="shared" ref="N159" si="431">M159*D159</f>
        <v>3000</v>
      </c>
    </row>
    <row r="160" spans="1:14" s="79" customFormat="1" ht="13.5" customHeight="1" x14ac:dyDescent="0.25">
      <c r="A160" s="103">
        <v>43594</v>
      </c>
      <c r="B160" s="104" t="s">
        <v>93</v>
      </c>
      <c r="C160" s="104" t="s">
        <v>55</v>
      </c>
      <c r="D160" s="105">
        <v>5000</v>
      </c>
      <c r="E160" s="104" t="s">
        <v>1</v>
      </c>
      <c r="F160" s="104">
        <v>131.5</v>
      </c>
      <c r="G160" s="104">
        <v>130.75</v>
      </c>
      <c r="H160" s="104">
        <v>0</v>
      </c>
      <c r="I160" s="106">
        <v>0</v>
      </c>
      <c r="J160" s="107">
        <f t="shared" ref="J160" si="432">(IF(E160="SHORT",F160-G160,IF(E160="LONG",G160-F160)))*D160</f>
        <v>-3750</v>
      </c>
      <c r="K160" s="108">
        <v>0</v>
      </c>
      <c r="L160" s="108">
        <v>0</v>
      </c>
      <c r="M160" s="108">
        <f t="shared" ref="M160" si="433">(K160+J160+L160)/D160</f>
        <v>-0.75</v>
      </c>
      <c r="N160" s="109">
        <f t="shared" ref="N160" si="434">M160*D160</f>
        <v>-3750</v>
      </c>
    </row>
    <row r="161" spans="1:14" s="79" customFormat="1" ht="13.5" customHeight="1" x14ac:dyDescent="0.25">
      <c r="A161" s="103">
        <v>43594</v>
      </c>
      <c r="B161" s="104" t="s">
        <v>0</v>
      </c>
      <c r="C161" s="104" t="s">
        <v>56</v>
      </c>
      <c r="D161" s="105">
        <v>100</v>
      </c>
      <c r="E161" s="104" t="s">
        <v>1</v>
      </c>
      <c r="F161" s="104">
        <v>31830</v>
      </c>
      <c r="G161" s="104">
        <v>31900</v>
      </c>
      <c r="H161" s="104">
        <v>0</v>
      </c>
      <c r="I161" s="106">
        <v>0</v>
      </c>
      <c r="J161" s="107">
        <f t="shared" ref="J161" si="435">(IF(E161="SHORT",F161-G161,IF(E161="LONG",G161-F161)))*D161</f>
        <v>7000</v>
      </c>
      <c r="K161" s="108">
        <v>0</v>
      </c>
      <c r="L161" s="108">
        <v>0</v>
      </c>
      <c r="M161" s="108">
        <f t="shared" ref="M161" si="436">(K161+J161+L161)/D161</f>
        <v>70</v>
      </c>
      <c r="N161" s="109">
        <f t="shared" ref="N161" si="437">M161*D161</f>
        <v>7000</v>
      </c>
    </row>
    <row r="162" spans="1:14" s="79" customFormat="1" ht="13.5" customHeight="1" x14ac:dyDescent="0.25">
      <c r="A162" s="103">
        <v>43594</v>
      </c>
      <c r="B162" s="104" t="s">
        <v>96</v>
      </c>
      <c r="C162" s="104" t="s">
        <v>53</v>
      </c>
      <c r="D162" s="105">
        <v>100</v>
      </c>
      <c r="E162" s="104" t="s">
        <v>2</v>
      </c>
      <c r="F162" s="104">
        <v>4330</v>
      </c>
      <c r="G162" s="104">
        <v>4310</v>
      </c>
      <c r="H162" s="104">
        <v>0</v>
      </c>
      <c r="I162" s="106">
        <v>0</v>
      </c>
      <c r="J162" s="107">
        <f t="shared" ref="J162" si="438">(IF(E162="SHORT",F162-G162,IF(E162="LONG",G162-F162)))*D162</f>
        <v>2000</v>
      </c>
      <c r="K162" s="108">
        <v>0</v>
      </c>
      <c r="L162" s="108">
        <v>0</v>
      </c>
      <c r="M162" s="108">
        <f t="shared" ref="M162" si="439">(K162+J162+L162)/D162</f>
        <v>20</v>
      </c>
      <c r="N162" s="109">
        <f t="shared" ref="N162" si="440">M162*D162</f>
        <v>2000</v>
      </c>
    </row>
    <row r="163" spans="1:14" s="79" customFormat="1" ht="13.5" customHeight="1" x14ac:dyDescent="0.25">
      <c r="A163" s="103">
        <v>43593</v>
      </c>
      <c r="B163" s="104" t="s">
        <v>96</v>
      </c>
      <c r="C163" s="104" t="s">
        <v>53</v>
      </c>
      <c r="D163" s="105">
        <v>100</v>
      </c>
      <c r="E163" s="104" t="s">
        <v>2</v>
      </c>
      <c r="F163" s="104">
        <v>4292</v>
      </c>
      <c r="G163" s="104">
        <v>4270</v>
      </c>
      <c r="H163" s="104">
        <v>0</v>
      </c>
      <c r="I163" s="106">
        <v>0</v>
      </c>
      <c r="J163" s="107">
        <f t="shared" ref="J163" si="441">(IF(E163="SHORT",F163-G163,IF(E163="LONG",G163-F163)))*D163</f>
        <v>2200</v>
      </c>
      <c r="K163" s="108">
        <v>0</v>
      </c>
      <c r="L163" s="108">
        <v>0</v>
      </c>
      <c r="M163" s="108">
        <f t="shared" ref="M163" si="442">(K163+J163+L163)/D163</f>
        <v>22</v>
      </c>
      <c r="N163" s="109">
        <f t="shared" ref="N163" si="443">M163*D163</f>
        <v>2200</v>
      </c>
    </row>
    <row r="164" spans="1:14" s="79" customFormat="1" ht="13.5" customHeight="1" x14ac:dyDescent="0.25">
      <c r="A164" s="103">
        <v>43593</v>
      </c>
      <c r="B164" s="104" t="s">
        <v>95</v>
      </c>
      <c r="C164" s="104" t="s">
        <v>56</v>
      </c>
      <c r="D164" s="105">
        <v>100</v>
      </c>
      <c r="E164" s="104" t="s">
        <v>1</v>
      </c>
      <c r="F164" s="104">
        <v>31780</v>
      </c>
      <c r="G164" s="104">
        <v>31840</v>
      </c>
      <c r="H164" s="104">
        <v>0</v>
      </c>
      <c r="I164" s="106">
        <v>0</v>
      </c>
      <c r="J164" s="107">
        <f t="shared" ref="J164" si="444">(IF(E164="SHORT",F164-G164,IF(E164="LONG",G164-F164)))*D164</f>
        <v>6000</v>
      </c>
      <c r="K164" s="108">
        <v>0</v>
      </c>
      <c r="L164" s="108">
        <v>0</v>
      </c>
      <c r="M164" s="108">
        <f t="shared" ref="M164" si="445">(K164+J164+L164)/D164</f>
        <v>60</v>
      </c>
      <c r="N164" s="109">
        <f t="shared" ref="N164" si="446">M164*D164</f>
        <v>6000</v>
      </c>
    </row>
    <row r="165" spans="1:14" s="79" customFormat="1" ht="13.5" customHeight="1" x14ac:dyDescent="0.25">
      <c r="A165" s="103">
        <v>43593</v>
      </c>
      <c r="B165" s="104" t="s">
        <v>8</v>
      </c>
      <c r="C165" s="104" t="s">
        <v>56</v>
      </c>
      <c r="D165" s="105">
        <v>30</v>
      </c>
      <c r="E165" s="104" t="s">
        <v>1</v>
      </c>
      <c r="F165" s="104">
        <v>37580</v>
      </c>
      <c r="G165" s="104">
        <v>37400</v>
      </c>
      <c r="H165" s="104">
        <v>0</v>
      </c>
      <c r="I165" s="106">
        <v>0</v>
      </c>
      <c r="J165" s="107">
        <f t="shared" ref="J165" si="447">(IF(E165="SHORT",F165-G165,IF(E165="LONG",G165-F165)))*D165</f>
        <v>-5400</v>
      </c>
      <c r="K165" s="108">
        <v>0</v>
      </c>
      <c r="L165" s="108">
        <v>0</v>
      </c>
      <c r="M165" s="108">
        <f t="shared" ref="M165" si="448">(K165+J165+L165)/D165</f>
        <v>-180</v>
      </c>
      <c r="N165" s="109">
        <f t="shared" ref="N165" si="449">M165*D165</f>
        <v>-5400</v>
      </c>
    </row>
    <row r="166" spans="1:14" s="79" customFormat="1" ht="13.5" customHeight="1" x14ac:dyDescent="0.25">
      <c r="A166" s="103">
        <v>43592</v>
      </c>
      <c r="B166" s="104" t="s">
        <v>31</v>
      </c>
      <c r="C166" s="104" t="s">
        <v>53</v>
      </c>
      <c r="D166" s="105">
        <v>100</v>
      </c>
      <c r="E166" s="104" t="s">
        <v>2</v>
      </c>
      <c r="F166" s="104">
        <v>4270</v>
      </c>
      <c r="G166" s="104">
        <v>4240</v>
      </c>
      <c r="H166" s="104">
        <v>0</v>
      </c>
      <c r="I166" s="106">
        <v>0</v>
      </c>
      <c r="J166" s="107">
        <f t="shared" ref="J166" si="450">(IF(E166="SHORT",F166-G166,IF(E166="LONG",G166-F166)))*D166</f>
        <v>3000</v>
      </c>
      <c r="K166" s="108">
        <v>0</v>
      </c>
      <c r="L166" s="108">
        <v>0</v>
      </c>
      <c r="M166" s="108">
        <f t="shared" ref="M166" si="451">(K166+J166+L166)/D166</f>
        <v>30</v>
      </c>
      <c r="N166" s="109">
        <f t="shared" ref="N166" si="452">M166*D166</f>
        <v>3000</v>
      </c>
    </row>
    <row r="167" spans="1:14" s="79" customFormat="1" ht="13.5" customHeight="1" x14ac:dyDescent="0.25">
      <c r="A167" s="103">
        <v>43592</v>
      </c>
      <c r="B167" s="104" t="s">
        <v>4</v>
      </c>
      <c r="C167" s="104" t="s">
        <v>56</v>
      </c>
      <c r="D167" s="105">
        <v>30</v>
      </c>
      <c r="E167" s="104" t="s">
        <v>1</v>
      </c>
      <c r="F167" s="104">
        <v>37300</v>
      </c>
      <c r="G167" s="104">
        <v>37450</v>
      </c>
      <c r="H167" s="104">
        <v>0</v>
      </c>
      <c r="I167" s="106">
        <v>0</v>
      </c>
      <c r="J167" s="107">
        <f t="shared" ref="J167" si="453">(IF(E167="SHORT",F167-G167,IF(E167="LONG",G167-F167)))*D167</f>
        <v>4500</v>
      </c>
      <c r="K167" s="108">
        <v>0</v>
      </c>
      <c r="L167" s="108">
        <v>0</v>
      </c>
      <c r="M167" s="108">
        <f t="shared" ref="M167" si="454">(K167+J167+L167)/D167</f>
        <v>150</v>
      </c>
      <c r="N167" s="109">
        <f t="shared" ref="N167" si="455">M167*D167</f>
        <v>4500</v>
      </c>
    </row>
    <row r="168" spans="1:14" s="79" customFormat="1" ht="13.5" customHeight="1" x14ac:dyDescent="0.25">
      <c r="A168" s="103">
        <v>43592</v>
      </c>
      <c r="B168" s="104" t="s">
        <v>0</v>
      </c>
      <c r="C168" s="104" t="s">
        <v>56</v>
      </c>
      <c r="D168" s="105">
        <v>100</v>
      </c>
      <c r="E168" s="104" t="s">
        <v>1</v>
      </c>
      <c r="F168" s="104">
        <v>31600</v>
      </c>
      <c r="G168" s="104">
        <v>31650</v>
      </c>
      <c r="H168" s="104">
        <v>0</v>
      </c>
      <c r="I168" s="106">
        <v>0</v>
      </c>
      <c r="J168" s="107">
        <f t="shared" ref="J168" si="456">(IF(E168="SHORT",F168-G168,IF(E168="LONG",G168-F168)))*D168</f>
        <v>5000</v>
      </c>
      <c r="K168" s="108">
        <v>0</v>
      </c>
      <c r="L168" s="108">
        <v>0</v>
      </c>
      <c r="M168" s="108">
        <f t="shared" ref="M168" si="457">(K168+J168+L168)/D168</f>
        <v>50</v>
      </c>
      <c r="N168" s="109">
        <f t="shared" ref="N168" si="458">M168*D168</f>
        <v>5000</v>
      </c>
    </row>
    <row r="169" spans="1:14" s="79" customFormat="1" ht="13.5" customHeight="1" x14ac:dyDescent="0.25">
      <c r="A169" s="103">
        <v>43592</v>
      </c>
      <c r="B169" s="104" t="s">
        <v>5</v>
      </c>
      <c r="C169" s="104" t="s">
        <v>55</v>
      </c>
      <c r="D169" s="105">
        <v>5000</v>
      </c>
      <c r="E169" s="104" t="s">
        <v>1</v>
      </c>
      <c r="F169" s="104">
        <v>217.25</v>
      </c>
      <c r="G169" s="104">
        <v>217.75</v>
      </c>
      <c r="H169" s="104">
        <v>0</v>
      </c>
      <c r="I169" s="106">
        <v>0</v>
      </c>
      <c r="J169" s="107">
        <f t="shared" ref="J169" si="459">(IF(E169="SHORT",F169-G169,IF(E169="LONG",G169-F169)))*D169</f>
        <v>2500</v>
      </c>
      <c r="K169" s="108">
        <v>0</v>
      </c>
      <c r="L169" s="108">
        <v>0</v>
      </c>
      <c r="M169" s="108">
        <f t="shared" ref="M169" si="460">(K169+J169+L169)/D169</f>
        <v>0.5</v>
      </c>
      <c r="N169" s="109">
        <f t="shared" ref="N169" si="461">M169*D169</f>
        <v>2500</v>
      </c>
    </row>
    <row r="170" spans="1:14" s="79" customFormat="1" ht="13.5" customHeight="1" x14ac:dyDescent="0.25">
      <c r="A170" s="103">
        <v>43591</v>
      </c>
      <c r="B170" s="104" t="s">
        <v>31</v>
      </c>
      <c r="C170" s="104" t="s">
        <v>53</v>
      </c>
      <c r="D170" s="105">
        <v>100</v>
      </c>
      <c r="E170" s="104" t="s">
        <v>2</v>
      </c>
      <c r="F170" s="104">
        <v>4255</v>
      </c>
      <c r="G170" s="104">
        <v>4290</v>
      </c>
      <c r="H170" s="104">
        <v>0</v>
      </c>
      <c r="I170" s="106">
        <v>0</v>
      </c>
      <c r="J170" s="107">
        <f t="shared" ref="J170" si="462">(IF(E170="SHORT",F170-G170,IF(E170="LONG",G170-F170)))*D170</f>
        <v>-3500</v>
      </c>
      <c r="K170" s="108">
        <v>0</v>
      </c>
      <c r="L170" s="108">
        <v>0</v>
      </c>
      <c r="M170" s="108">
        <f t="shared" ref="M170" si="463">(K170+J170+L170)/D170</f>
        <v>-35</v>
      </c>
      <c r="N170" s="109">
        <f t="shared" ref="N170" si="464">M170*D170</f>
        <v>-3500</v>
      </c>
    </row>
    <row r="171" spans="1:14" s="79" customFormat="1" ht="13.5" customHeight="1" x14ac:dyDescent="0.25">
      <c r="A171" s="103">
        <v>43591</v>
      </c>
      <c r="B171" s="104" t="s">
        <v>4</v>
      </c>
      <c r="C171" s="104" t="s">
        <v>56</v>
      </c>
      <c r="D171" s="105">
        <v>30</v>
      </c>
      <c r="E171" s="104" t="s">
        <v>2</v>
      </c>
      <c r="F171" s="104">
        <v>37220</v>
      </c>
      <c r="G171" s="104">
        <v>37100</v>
      </c>
      <c r="H171" s="104">
        <v>0</v>
      </c>
      <c r="I171" s="106">
        <v>0</v>
      </c>
      <c r="J171" s="107">
        <f t="shared" ref="J171" si="465">(IF(E171="SHORT",F171-G171,IF(E171="LONG",G171-F171)))*D171</f>
        <v>3600</v>
      </c>
      <c r="K171" s="108">
        <v>0</v>
      </c>
      <c r="L171" s="108">
        <v>0</v>
      </c>
      <c r="M171" s="108">
        <f t="shared" ref="M171" si="466">(K171+J171+L171)/D171</f>
        <v>120</v>
      </c>
      <c r="N171" s="109">
        <f t="shared" ref="N171" si="467">M171*D171</f>
        <v>3600</v>
      </c>
    </row>
    <row r="172" spans="1:14" s="79" customFormat="1" ht="13.5" customHeight="1" x14ac:dyDescent="0.25">
      <c r="A172" s="103">
        <v>43591</v>
      </c>
      <c r="B172" s="104" t="s">
        <v>0</v>
      </c>
      <c r="C172" s="104" t="s">
        <v>56</v>
      </c>
      <c r="D172" s="105">
        <v>100</v>
      </c>
      <c r="E172" s="104" t="s">
        <v>2</v>
      </c>
      <c r="F172" s="104">
        <v>31590</v>
      </c>
      <c r="G172" s="104">
        <v>31540</v>
      </c>
      <c r="H172" s="104">
        <v>31480</v>
      </c>
      <c r="I172" s="106">
        <v>0</v>
      </c>
      <c r="J172" s="107">
        <f t="shared" ref="J172" si="468">(IF(E172="SHORT",F172-G172,IF(E172="LONG",G172-F172)))*D172</f>
        <v>5000</v>
      </c>
      <c r="K172" s="108">
        <f>(IF(E172="SHORT",IF(H172="",0,G172-H172),IF(E172="LONG",IF(H172="",0,H172-G172))))*D172</f>
        <v>6000</v>
      </c>
      <c r="L172" s="108">
        <v>0</v>
      </c>
      <c r="M172" s="108">
        <f t="shared" ref="M172" si="469">(K172+J172+L172)/D172</f>
        <v>110</v>
      </c>
      <c r="N172" s="109">
        <f t="shared" ref="N172" si="470">M172*D172</f>
        <v>11000</v>
      </c>
    </row>
    <row r="173" spans="1:14" s="79" customFormat="1" ht="13.5" customHeight="1" x14ac:dyDescent="0.25">
      <c r="A173" s="103">
        <v>43588</v>
      </c>
      <c r="B173" s="104" t="s">
        <v>0</v>
      </c>
      <c r="C173" s="104" t="s">
        <v>56</v>
      </c>
      <c r="D173" s="105">
        <v>100</v>
      </c>
      <c r="E173" s="104" t="s">
        <v>2</v>
      </c>
      <c r="F173" s="104">
        <v>31300</v>
      </c>
      <c r="G173" s="104">
        <v>31400</v>
      </c>
      <c r="H173" s="104">
        <v>0</v>
      </c>
      <c r="I173" s="106">
        <v>0</v>
      </c>
      <c r="J173" s="107">
        <f t="shared" ref="J173" si="471">(IF(E173="SHORT",F173-G173,IF(E173="LONG",G173-F173)))*D173</f>
        <v>-10000</v>
      </c>
      <c r="K173" s="108">
        <v>0</v>
      </c>
      <c r="L173" s="108">
        <v>0</v>
      </c>
      <c r="M173" s="108">
        <f t="shared" ref="M173" si="472">(K173+J173+L173)/D173</f>
        <v>-100</v>
      </c>
      <c r="N173" s="109">
        <f t="shared" ref="N173" si="473">M173*D173</f>
        <v>-10000</v>
      </c>
    </row>
    <row r="174" spans="1:14" s="79" customFormat="1" ht="13.5" customHeight="1" x14ac:dyDescent="0.25">
      <c r="A174" s="103">
        <v>43588</v>
      </c>
      <c r="B174" s="104" t="s">
        <v>4</v>
      </c>
      <c r="C174" s="104" t="s">
        <v>56</v>
      </c>
      <c r="D174" s="105">
        <v>30</v>
      </c>
      <c r="E174" s="104" t="s">
        <v>2</v>
      </c>
      <c r="F174" s="104">
        <v>36800</v>
      </c>
      <c r="G174" s="104">
        <v>37000</v>
      </c>
      <c r="H174" s="104">
        <v>0</v>
      </c>
      <c r="I174" s="106">
        <v>0</v>
      </c>
      <c r="J174" s="107">
        <f t="shared" ref="J174" si="474">(IF(E174="SHORT",F174-G174,IF(E174="LONG",G174-F174)))*D174</f>
        <v>-6000</v>
      </c>
      <c r="K174" s="108">
        <v>0</v>
      </c>
      <c r="L174" s="108">
        <v>0</v>
      </c>
      <c r="M174" s="108">
        <f t="shared" ref="M174" si="475">(K174+J174+L174)/D174</f>
        <v>-200</v>
      </c>
      <c r="N174" s="109">
        <f t="shared" ref="N174" si="476">M174*D174</f>
        <v>-6000</v>
      </c>
    </row>
    <row r="175" spans="1:14" s="79" customFormat="1" ht="13.5" customHeight="1" x14ac:dyDescent="0.25">
      <c r="A175" s="103">
        <v>43588</v>
      </c>
      <c r="B175" s="104" t="s">
        <v>5</v>
      </c>
      <c r="C175" s="104" t="s">
        <v>55</v>
      </c>
      <c r="D175" s="105">
        <v>5000</v>
      </c>
      <c r="E175" s="104" t="s">
        <v>1</v>
      </c>
      <c r="F175" s="104">
        <v>218.8</v>
      </c>
      <c r="G175" s="104">
        <v>219.3</v>
      </c>
      <c r="H175" s="104">
        <v>221</v>
      </c>
      <c r="I175" s="106">
        <v>0</v>
      </c>
      <c r="J175" s="107">
        <f t="shared" ref="J175" si="477">(IF(E175="SHORT",F175-G175,IF(E175="LONG",G175-F175)))*D175</f>
        <v>2500</v>
      </c>
      <c r="K175" s="108">
        <f>(IF(E175="SHORT",IF(H175="",0,G175-H175),IF(E175="LONG",IF(H175="",0,H175-G175))))*D175</f>
        <v>8499.9999999999436</v>
      </c>
      <c r="L175" s="108">
        <v>0</v>
      </c>
      <c r="M175" s="108">
        <f t="shared" ref="M175" si="478">(K175+J175+L175)/D175</f>
        <v>2.1999999999999886</v>
      </c>
      <c r="N175" s="109">
        <f t="shared" ref="N175" si="479">M175*D175</f>
        <v>10999.999999999944</v>
      </c>
    </row>
    <row r="176" spans="1:14" s="79" customFormat="1" ht="13.5" customHeight="1" x14ac:dyDescent="0.25">
      <c r="A176" s="103">
        <v>43588</v>
      </c>
      <c r="B176" s="104" t="s">
        <v>31</v>
      </c>
      <c r="C176" s="104" t="s">
        <v>53</v>
      </c>
      <c r="D176" s="105">
        <v>100</v>
      </c>
      <c r="E176" s="104" t="s">
        <v>2</v>
      </c>
      <c r="F176" s="104">
        <v>4270</v>
      </c>
      <c r="G176" s="104">
        <v>4310</v>
      </c>
      <c r="H176" s="104">
        <v>0</v>
      </c>
      <c r="I176" s="106">
        <v>0</v>
      </c>
      <c r="J176" s="107">
        <f t="shared" ref="J176" si="480">(IF(E176="SHORT",F176-G176,IF(E176="LONG",G176-F176)))*D176</f>
        <v>-4000</v>
      </c>
      <c r="K176" s="108">
        <v>0</v>
      </c>
      <c r="L176" s="108">
        <v>0</v>
      </c>
      <c r="M176" s="108">
        <f t="shared" ref="M176" si="481">(K176+J176+L176)/D176</f>
        <v>-40</v>
      </c>
      <c r="N176" s="109">
        <f t="shared" ref="N176" si="482">M176*D176</f>
        <v>-4000</v>
      </c>
    </row>
    <row r="177" spans="1:14" s="79" customFormat="1" ht="13.5" customHeight="1" x14ac:dyDescent="0.25">
      <c r="A177" s="103">
        <v>43587</v>
      </c>
      <c r="B177" s="104" t="s">
        <v>4</v>
      </c>
      <c r="C177" s="104" t="s">
        <v>56</v>
      </c>
      <c r="D177" s="105">
        <v>30</v>
      </c>
      <c r="E177" s="104" t="s">
        <v>2</v>
      </c>
      <c r="F177" s="104">
        <v>36800</v>
      </c>
      <c r="G177" s="104">
        <v>36650</v>
      </c>
      <c r="H177" s="104">
        <v>0</v>
      </c>
      <c r="I177" s="106">
        <v>0</v>
      </c>
      <c r="J177" s="107">
        <f t="shared" ref="J177" si="483">(IF(E177="SHORT",F177-G177,IF(E177="LONG",G177-F177)))*D177</f>
        <v>4500</v>
      </c>
      <c r="K177" s="108">
        <v>0</v>
      </c>
      <c r="L177" s="108">
        <v>0</v>
      </c>
      <c r="M177" s="108">
        <f t="shared" ref="M177" si="484">(K177+J177+L177)/D177</f>
        <v>150</v>
      </c>
      <c r="N177" s="109">
        <f t="shared" ref="N177" si="485">M177*D177</f>
        <v>4500</v>
      </c>
    </row>
    <row r="178" spans="1:14" s="79" customFormat="1" ht="13.5" customHeight="1" x14ac:dyDescent="0.25">
      <c r="A178" s="103">
        <v>43587</v>
      </c>
      <c r="B178" s="104" t="s">
        <v>31</v>
      </c>
      <c r="C178" s="104" t="s">
        <v>53</v>
      </c>
      <c r="D178" s="105">
        <v>100</v>
      </c>
      <c r="E178" s="104" t="s">
        <v>2</v>
      </c>
      <c r="F178" s="104">
        <v>4340</v>
      </c>
      <c r="G178" s="104">
        <v>4310</v>
      </c>
      <c r="H178" s="104">
        <v>0</v>
      </c>
      <c r="I178" s="106">
        <v>0</v>
      </c>
      <c r="J178" s="107">
        <f t="shared" ref="J178" si="486">(IF(E178="SHORT",F178-G178,IF(E178="LONG",G178-F178)))*D178</f>
        <v>3000</v>
      </c>
      <c r="K178" s="108">
        <v>0</v>
      </c>
      <c r="L178" s="108">
        <v>0</v>
      </c>
      <c r="M178" s="108">
        <f t="shared" ref="M178" si="487">(K178+J178+L178)/D178</f>
        <v>30</v>
      </c>
      <c r="N178" s="109">
        <f t="shared" ref="N178" si="488">M178*D178</f>
        <v>3000</v>
      </c>
    </row>
    <row r="179" spans="1:14" s="79" customFormat="1" ht="13.5" customHeight="1" x14ac:dyDescent="0.25">
      <c r="A179" s="103">
        <v>43587</v>
      </c>
      <c r="B179" s="104" t="s">
        <v>93</v>
      </c>
      <c r="C179" s="104" t="s">
        <v>55</v>
      </c>
      <c r="D179" s="105">
        <v>5000</v>
      </c>
      <c r="E179" s="104" t="s">
        <v>1</v>
      </c>
      <c r="F179" s="104">
        <v>131</v>
      </c>
      <c r="G179" s="104">
        <v>131.5</v>
      </c>
      <c r="H179" s="104">
        <v>0</v>
      </c>
      <c r="I179" s="106">
        <v>0</v>
      </c>
      <c r="J179" s="107">
        <f t="shared" ref="J179" si="489">(IF(E179="SHORT",F179-G179,IF(E179="LONG",G179-F179)))*D179</f>
        <v>2500</v>
      </c>
      <c r="K179" s="108">
        <v>0</v>
      </c>
      <c r="L179" s="108">
        <v>0</v>
      </c>
      <c r="M179" s="108">
        <f t="shared" ref="M179" si="490">(K179+J179+L179)/D179</f>
        <v>0.5</v>
      </c>
      <c r="N179" s="109">
        <f t="shared" ref="N179" si="491">M179*D179</f>
        <v>2500</v>
      </c>
    </row>
    <row r="180" spans="1:14" s="79" customFormat="1" ht="13.5" customHeight="1" x14ac:dyDescent="0.25">
      <c r="A180" s="103">
        <v>43587</v>
      </c>
      <c r="B180" s="104" t="s">
        <v>0</v>
      </c>
      <c r="C180" s="104" t="s">
        <v>56</v>
      </c>
      <c r="D180" s="105">
        <v>100</v>
      </c>
      <c r="E180" s="104" t="s">
        <v>2</v>
      </c>
      <c r="F180" s="104">
        <v>31420</v>
      </c>
      <c r="G180" s="104">
        <v>31350</v>
      </c>
      <c r="H180" s="104">
        <v>31250</v>
      </c>
      <c r="I180" s="106">
        <v>0</v>
      </c>
      <c r="J180" s="107">
        <f t="shared" ref="J180" si="492">(IF(E180="SHORT",F180-G180,IF(E180="LONG",G180-F180)))*D180</f>
        <v>7000</v>
      </c>
      <c r="K180" s="108">
        <f>(IF(E180="SHORT",IF(H180="",0,G180-H180),IF(E180="LONG",IF(H180="",0,H180-G180))))*D180</f>
        <v>10000</v>
      </c>
      <c r="L180" s="108">
        <v>0</v>
      </c>
      <c r="M180" s="108">
        <f t="shared" ref="M180" si="493">(K180+J180+L180)/D180</f>
        <v>170</v>
      </c>
      <c r="N180" s="109">
        <f t="shared" ref="N180" si="494">M180*D180</f>
        <v>17000</v>
      </c>
    </row>
    <row r="181" spans="1:14" s="79" customFormat="1" ht="13.5" customHeight="1" x14ac:dyDescent="0.25">
      <c r="A181" s="103"/>
      <c r="B181" s="104"/>
      <c r="C181" s="104"/>
      <c r="D181" s="105"/>
      <c r="E181" s="104"/>
      <c r="F181" s="104"/>
      <c r="G181" s="104"/>
      <c r="H181" s="104"/>
      <c r="I181" s="106"/>
      <c r="J181" s="107"/>
      <c r="K181" s="108"/>
      <c r="L181" s="108"/>
      <c r="M181" s="108"/>
      <c r="N181" s="109"/>
    </row>
    <row r="182" spans="1:14" s="79" customFormat="1" ht="14.25" customHeight="1" x14ac:dyDescent="0.25">
      <c r="A182" s="110"/>
      <c r="B182" s="111"/>
      <c r="C182" s="111"/>
      <c r="D182" s="112"/>
      <c r="E182" s="111"/>
      <c r="F182" s="111"/>
      <c r="G182" s="111"/>
      <c r="H182" s="111"/>
      <c r="I182" s="130" t="s">
        <v>97</v>
      </c>
      <c r="J182" s="131">
        <f>SUM(J7:J180)</f>
        <v>589344.99999999907</v>
      </c>
      <c r="K182" s="131"/>
      <c r="L182" s="131"/>
      <c r="M182" s="131" t="s">
        <v>22</v>
      </c>
      <c r="N182" s="131">
        <f>SUM(N7:N180)</f>
        <v>912094.99999999895</v>
      </c>
    </row>
    <row r="183" spans="1:14" s="79" customFormat="1" ht="14.25" customHeight="1" x14ac:dyDescent="0.25">
      <c r="A183" s="110"/>
      <c r="B183" s="111"/>
      <c r="C183" s="111"/>
      <c r="D183" s="112"/>
      <c r="E183" s="111"/>
      <c r="F183" s="111"/>
      <c r="G183" s="132">
        <v>43556</v>
      </c>
      <c r="H183" s="111"/>
      <c r="I183" s="113"/>
      <c r="J183" s="114"/>
      <c r="K183" s="115"/>
      <c r="L183" s="115"/>
      <c r="M183" s="115"/>
      <c r="N183" s="116"/>
    </row>
    <row r="184" spans="1:14" s="79" customFormat="1" ht="13.5" customHeight="1" x14ac:dyDescent="0.25">
      <c r="A184" s="103">
        <v>43585</v>
      </c>
      <c r="B184" s="104" t="s">
        <v>31</v>
      </c>
      <c r="C184" s="104" t="s">
        <v>53</v>
      </c>
      <c r="D184" s="105">
        <v>100</v>
      </c>
      <c r="E184" s="104" t="s">
        <v>2</v>
      </c>
      <c r="F184" s="104">
        <v>4495</v>
      </c>
      <c r="G184" s="104">
        <v>4475</v>
      </c>
      <c r="H184" s="104">
        <v>4455</v>
      </c>
      <c r="I184" s="106">
        <v>0</v>
      </c>
      <c r="J184" s="107">
        <f t="shared" ref="J184" si="495">(IF(E184="SHORT",F184-G184,IF(E184="LONG",G184-F184)))*D184</f>
        <v>2000</v>
      </c>
      <c r="K184" s="108">
        <f>(IF(E184="SHORT",IF(H184="",0,G184-H184),IF(E184="LONG",IF(H184="",0,H184-G184))))*D184</f>
        <v>2000</v>
      </c>
      <c r="L184" s="108">
        <v>0</v>
      </c>
      <c r="M184" s="108">
        <f t="shared" ref="M184" si="496">(K184+J184+L184)/D184</f>
        <v>40</v>
      </c>
      <c r="N184" s="109">
        <f t="shared" ref="N184" si="497">M184*D184</f>
        <v>4000</v>
      </c>
    </row>
    <row r="185" spans="1:14" s="79" customFormat="1" ht="13.5" customHeight="1" x14ac:dyDescent="0.25">
      <c r="A185" s="103">
        <v>43585</v>
      </c>
      <c r="B185" s="104" t="s">
        <v>4</v>
      </c>
      <c r="C185" s="104" t="s">
        <v>56</v>
      </c>
      <c r="D185" s="105">
        <v>30</v>
      </c>
      <c r="E185" s="104" t="s">
        <v>1</v>
      </c>
      <c r="F185" s="104">
        <v>37320</v>
      </c>
      <c r="G185" s="104">
        <v>37150</v>
      </c>
      <c r="H185" s="104">
        <v>0</v>
      </c>
      <c r="I185" s="106">
        <v>0</v>
      </c>
      <c r="J185" s="107">
        <f t="shared" ref="J185" si="498">(IF(E185="SHORT",F185-G185,IF(E185="LONG",G185-F185)))*D185</f>
        <v>-5100</v>
      </c>
      <c r="K185" s="108">
        <v>0</v>
      </c>
      <c r="L185" s="108">
        <v>0</v>
      </c>
      <c r="M185" s="108">
        <f t="shared" ref="M185" si="499">(K185+J185+L185)/D185</f>
        <v>-170</v>
      </c>
      <c r="N185" s="109">
        <f t="shared" ref="N185" si="500">M185*D185</f>
        <v>-5100</v>
      </c>
    </row>
    <row r="186" spans="1:14" s="79" customFormat="1" ht="13.5" customHeight="1" x14ac:dyDescent="0.25">
      <c r="A186" s="103">
        <v>43581</v>
      </c>
      <c r="B186" s="104" t="s">
        <v>0</v>
      </c>
      <c r="C186" s="104" t="s">
        <v>56</v>
      </c>
      <c r="D186" s="105">
        <v>100</v>
      </c>
      <c r="E186" s="104" t="s">
        <v>2</v>
      </c>
      <c r="F186" s="104">
        <v>31890</v>
      </c>
      <c r="G186" s="104">
        <v>31830</v>
      </c>
      <c r="H186" s="104">
        <v>0</v>
      </c>
      <c r="I186" s="106">
        <v>0</v>
      </c>
      <c r="J186" s="107">
        <f t="shared" ref="J186" si="501">(IF(E186="SHORT",F186-G186,IF(E186="LONG",G186-F186)))*D186</f>
        <v>6000</v>
      </c>
      <c r="K186" s="108">
        <v>0</v>
      </c>
      <c r="L186" s="108">
        <v>0</v>
      </c>
      <c r="M186" s="108">
        <f t="shared" ref="M186" si="502">(K186+J186+L186)/D186</f>
        <v>60</v>
      </c>
      <c r="N186" s="109">
        <f t="shared" ref="N186" si="503">M186*D186</f>
        <v>6000</v>
      </c>
    </row>
    <row r="187" spans="1:14" s="79" customFormat="1" ht="13.5" customHeight="1" x14ac:dyDescent="0.25">
      <c r="A187" s="103">
        <v>43581</v>
      </c>
      <c r="B187" s="104" t="s">
        <v>4</v>
      </c>
      <c r="C187" s="104" t="s">
        <v>56</v>
      </c>
      <c r="D187" s="105">
        <v>30</v>
      </c>
      <c r="E187" s="104" t="s">
        <v>2</v>
      </c>
      <c r="F187" s="104">
        <v>37630</v>
      </c>
      <c r="G187" s="104">
        <v>37500</v>
      </c>
      <c r="H187" s="104">
        <v>0</v>
      </c>
      <c r="I187" s="106">
        <v>0</v>
      </c>
      <c r="J187" s="107">
        <f t="shared" ref="J187" si="504">(IF(E187="SHORT",F187-G187,IF(E187="LONG",G187-F187)))*D187</f>
        <v>3900</v>
      </c>
      <c r="K187" s="108">
        <v>0</v>
      </c>
      <c r="L187" s="108">
        <v>0</v>
      </c>
      <c r="M187" s="108">
        <f t="shared" ref="M187" si="505">(K187+J187+L187)/D187</f>
        <v>130</v>
      </c>
      <c r="N187" s="109">
        <f t="shared" ref="N187" si="506">M187*D187</f>
        <v>3900</v>
      </c>
    </row>
    <row r="188" spans="1:14" s="79" customFormat="1" ht="13.5" customHeight="1" x14ac:dyDescent="0.25">
      <c r="A188" s="103">
        <v>43581</v>
      </c>
      <c r="B188" s="104" t="s">
        <v>93</v>
      </c>
      <c r="C188" s="104" t="s">
        <v>55</v>
      </c>
      <c r="D188" s="105">
        <v>5000</v>
      </c>
      <c r="E188" s="104" t="s">
        <v>2</v>
      </c>
      <c r="F188" s="104">
        <v>135</v>
      </c>
      <c r="G188" s="104">
        <v>135.75</v>
      </c>
      <c r="H188" s="104">
        <v>0</v>
      </c>
      <c r="I188" s="106">
        <v>0</v>
      </c>
      <c r="J188" s="107">
        <f t="shared" ref="J188:J189" si="507">(IF(E188="SHORT",F188-G188,IF(E188="LONG",G188-F188)))*D188</f>
        <v>-3750</v>
      </c>
      <c r="K188" s="108">
        <v>0</v>
      </c>
      <c r="L188" s="108">
        <v>0</v>
      </c>
      <c r="M188" s="108">
        <f t="shared" ref="M188" si="508">(K188+J188+L188)/D188</f>
        <v>-0.75</v>
      </c>
      <c r="N188" s="109">
        <f t="shared" ref="N188" si="509">M188*D188</f>
        <v>-3750</v>
      </c>
    </row>
    <row r="189" spans="1:14" s="79" customFormat="1" ht="13.5" customHeight="1" x14ac:dyDescent="0.25">
      <c r="A189" s="103">
        <v>43581</v>
      </c>
      <c r="B189" s="104" t="s">
        <v>31</v>
      </c>
      <c r="C189" s="104" t="s">
        <v>53</v>
      </c>
      <c r="D189" s="105">
        <v>100</v>
      </c>
      <c r="E189" s="104" t="s">
        <v>1</v>
      </c>
      <c r="F189" s="104">
        <v>4570</v>
      </c>
      <c r="G189" s="104">
        <v>4535</v>
      </c>
      <c r="H189" s="104">
        <v>0</v>
      </c>
      <c r="I189" s="106">
        <v>0</v>
      </c>
      <c r="J189" s="107">
        <f t="shared" si="507"/>
        <v>-3500</v>
      </c>
      <c r="K189" s="108">
        <v>0</v>
      </c>
      <c r="L189" s="108">
        <v>0</v>
      </c>
      <c r="M189" s="108">
        <f t="shared" ref="M189" si="510">(K189+J189+L189)/D189</f>
        <v>-35</v>
      </c>
      <c r="N189" s="109">
        <f t="shared" ref="N189" si="511">M189*D189</f>
        <v>-3500</v>
      </c>
    </row>
    <row r="190" spans="1:14" s="79" customFormat="1" ht="13.5" customHeight="1" x14ac:dyDescent="0.25">
      <c r="A190" s="103">
        <v>43580</v>
      </c>
      <c r="B190" s="104" t="s">
        <v>31</v>
      </c>
      <c r="C190" s="104" t="s">
        <v>53</v>
      </c>
      <c r="D190" s="105">
        <v>100</v>
      </c>
      <c r="E190" s="104" t="s">
        <v>2</v>
      </c>
      <c r="F190" s="104">
        <v>4660</v>
      </c>
      <c r="G190" s="104">
        <v>4635</v>
      </c>
      <c r="H190" s="104">
        <v>4600</v>
      </c>
      <c r="I190" s="106">
        <v>0</v>
      </c>
      <c r="J190" s="107">
        <f t="shared" ref="J190" si="512">(IF(E190="SHORT",F190-G190,IF(E190="LONG",G190-F190)))*D190</f>
        <v>2500</v>
      </c>
      <c r="K190" s="108">
        <f>(IF(E190="SHORT",IF(H190="",0,G190-H190),IF(E190="LONG",IF(H190="",0,H190-G190))))*D190</f>
        <v>3500</v>
      </c>
      <c r="L190" s="108">
        <v>0</v>
      </c>
      <c r="M190" s="108">
        <f t="shared" ref="M190" si="513">(K190+J190+L190)/D190</f>
        <v>60</v>
      </c>
      <c r="N190" s="109">
        <f t="shared" ref="N190" si="514">M190*D190</f>
        <v>6000</v>
      </c>
    </row>
    <row r="191" spans="1:14" s="79" customFormat="1" ht="13.5" customHeight="1" x14ac:dyDescent="0.25">
      <c r="A191" s="103">
        <v>43580</v>
      </c>
      <c r="B191" s="104" t="s">
        <v>93</v>
      </c>
      <c r="C191" s="104" t="s">
        <v>55</v>
      </c>
      <c r="D191" s="105">
        <v>5000</v>
      </c>
      <c r="E191" s="104" t="s">
        <v>2</v>
      </c>
      <c r="F191" s="104">
        <v>133</v>
      </c>
      <c r="G191" s="104">
        <v>133.75</v>
      </c>
      <c r="H191" s="104">
        <v>0</v>
      </c>
      <c r="I191" s="106">
        <v>0</v>
      </c>
      <c r="J191" s="107">
        <f t="shared" ref="J191" si="515">(IF(E191="SHORT",F191-G191,IF(E191="LONG",G191-F191)))*D191</f>
        <v>-3750</v>
      </c>
      <c r="K191" s="108">
        <v>0</v>
      </c>
      <c r="L191" s="108">
        <v>0</v>
      </c>
      <c r="M191" s="108">
        <f t="shared" ref="M191" si="516">(K191+J191+L191)/D191</f>
        <v>-0.75</v>
      </c>
      <c r="N191" s="109">
        <f t="shared" ref="N191" si="517">M191*D191</f>
        <v>-3750</v>
      </c>
    </row>
    <row r="192" spans="1:14" s="79" customFormat="1" ht="13.5" customHeight="1" x14ac:dyDescent="0.25">
      <c r="A192" s="103">
        <v>43580</v>
      </c>
      <c r="B192" s="104" t="s">
        <v>95</v>
      </c>
      <c r="C192" s="104" t="s">
        <v>56</v>
      </c>
      <c r="D192" s="105">
        <v>100</v>
      </c>
      <c r="E192" s="104" t="s">
        <v>2</v>
      </c>
      <c r="F192" s="104">
        <v>31890</v>
      </c>
      <c r="G192" s="104">
        <v>31980</v>
      </c>
      <c r="H192" s="104">
        <v>0</v>
      </c>
      <c r="I192" s="106">
        <v>0</v>
      </c>
      <c r="J192" s="107">
        <f t="shared" ref="J192" si="518">(IF(E192="SHORT",F192-G192,IF(E192="LONG",G192-F192)))*D192</f>
        <v>-9000</v>
      </c>
      <c r="K192" s="108">
        <v>0</v>
      </c>
      <c r="L192" s="108">
        <v>0</v>
      </c>
      <c r="M192" s="108">
        <f t="shared" ref="M192" si="519">(K192+J192+L192)/D192</f>
        <v>-90</v>
      </c>
      <c r="N192" s="109">
        <f t="shared" ref="N192" si="520">M192*D192</f>
        <v>-9000</v>
      </c>
    </row>
    <row r="193" spans="1:14" s="79" customFormat="1" ht="13.5" customHeight="1" x14ac:dyDescent="0.25">
      <c r="A193" s="103">
        <v>43580</v>
      </c>
      <c r="B193" s="104" t="s">
        <v>8</v>
      </c>
      <c r="C193" s="104" t="s">
        <v>56</v>
      </c>
      <c r="D193" s="105">
        <v>30</v>
      </c>
      <c r="E193" s="104" t="s">
        <v>2</v>
      </c>
      <c r="F193" s="104">
        <v>37350</v>
      </c>
      <c r="G193" s="104">
        <v>37600</v>
      </c>
      <c r="H193" s="104">
        <v>0</v>
      </c>
      <c r="I193" s="106">
        <v>0</v>
      </c>
      <c r="J193" s="107">
        <f t="shared" ref="J193" si="521">(IF(E193="SHORT",F193-G193,IF(E193="LONG",G193-F193)))*D193</f>
        <v>-7500</v>
      </c>
      <c r="K193" s="108">
        <v>0</v>
      </c>
      <c r="L193" s="108">
        <v>0</v>
      </c>
      <c r="M193" s="108">
        <f t="shared" ref="M193" si="522">(K193+J193+L193)/D193</f>
        <v>-250</v>
      </c>
      <c r="N193" s="109">
        <f t="shared" ref="N193" si="523">M193*D193</f>
        <v>-7500</v>
      </c>
    </row>
    <row r="194" spans="1:14" s="79" customFormat="1" ht="13.5" customHeight="1" x14ac:dyDescent="0.25">
      <c r="A194" s="103">
        <v>43579</v>
      </c>
      <c r="B194" s="104" t="s">
        <v>9</v>
      </c>
      <c r="C194" s="104" t="s">
        <v>56</v>
      </c>
      <c r="D194" s="105">
        <v>100</v>
      </c>
      <c r="E194" s="104" t="s">
        <v>2</v>
      </c>
      <c r="F194" s="104">
        <v>4645</v>
      </c>
      <c r="G194" s="104">
        <v>4625</v>
      </c>
      <c r="H194" s="104">
        <v>0</v>
      </c>
      <c r="I194" s="106">
        <v>0</v>
      </c>
      <c r="J194" s="107">
        <f t="shared" ref="J194" si="524">(IF(E194="SHORT",F194-G194,IF(E194="LONG",G194-F194)))*D194</f>
        <v>2000</v>
      </c>
      <c r="K194" s="108">
        <v>0</v>
      </c>
      <c r="L194" s="108">
        <v>0</v>
      </c>
      <c r="M194" s="108">
        <f t="shared" ref="M194" si="525">(K194+J194+L194)/D194</f>
        <v>20</v>
      </c>
      <c r="N194" s="109">
        <f t="shared" ref="N194" si="526">M194*D194</f>
        <v>2000</v>
      </c>
    </row>
    <row r="195" spans="1:14" s="79" customFormat="1" ht="13.5" customHeight="1" x14ac:dyDescent="0.25">
      <c r="A195" s="103">
        <v>43579</v>
      </c>
      <c r="B195" s="104" t="s">
        <v>4</v>
      </c>
      <c r="C195" s="104" t="s">
        <v>56</v>
      </c>
      <c r="D195" s="105">
        <v>100</v>
      </c>
      <c r="E195" s="104" t="s">
        <v>2</v>
      </c>
      <c r="F195" s="104">
        <v>37070</v>
      </c>
      <c r="G195" s="104">
        <v>37250</v>
      </c>
      <c r="H195" s="104">
        <v>0</v>
      </c>
      <c r="I195" s="106">
        <v>0</v>
      </c>
      <c r="J195" s="107">
        <f t="shared" ref="J195" si="527">(IF(E195="SHORT",F195-G195,IF(E195="LONG",G195-F195)))*D195</f>
        <v>-18000</v>
      </c>
      <c r="K195" s="108">
        <v>0</v>
      </c>
      <c r="L195" s="108">
        <v>0</v>
      </c>
      <c r="M195" s="108">
        <f t="shared" ref="M195" si="528">(K195+J195+L195)/D195</f>
        <v>-180</v>
      </c>
      <c r="N195" s="109">
        <f t="shared" ref="N195" si="529">M195*D195</f>
        <v>-18000</v>
      </c>
    </row>
    <row r="196" spans="1:14" s="79" customFormat="1" ht="13.5" customHeight="1" x14ac:dyDescent="0.25">
      <c r="A196" s="103">
        <v>43579</v>
      </c>
      <c r="B196" s="104" t="s">
        <v>95</v>
      </c>
      <c r="C196" s="104" t="s">
        <v>56</v>
      </c>
      <c r="D196" s="105">
        <v>100</v>
      </c>
      <c r="E196" s="104" t="s">
        <v>2</v>
      </c>
      <c r="F196" s="104">
        <v>31630</v>
      </c>
      <c r="G196" s="104">
        <v>31730</v>
      </c>
      <c r="H196" s="104">
        <v>0</v>
      </c>
      <c r="I196" s="106">
        <v>0</v>
      </c>
      <c r="J196" s="107">
        <f t="shared" ref="J196" si="530">(IF(E196="SHORT",F196-G196,IF(E196="LONG",G196-F196)))*D196</f>
        <v>-10000</v>
      </c>
      <c r="K196" s="108">
        <v>0</v>
      </c>
      <c r="L196" s="108">
        <v>0</v>
      </c>
      <c r="M196" s="108">
        <f t="shared" ref="M196" si="531">(K196+J196+L196)/D196</f>
        <v>-100</v>
      </c>
      <c r="N196" s="109">
        <f t="shared" ref="N196" si="532">M196*D196</f>
        <v>-10000</v>
      </c>
    </row>
    <row r="197" spans="1:14" s="79" customFormat="1" ht="13.5" customHeight="1" x14ac:dyDescent="0.25">
      <c r="A197" s="103">
        <v>43578</v>
      </c>
      <c r="B197" s="104" t="s">
        <v>31</v>
      </c>
      <c r="C197" s="104" t="s">
        <v>53</v>
      </c>
      <c r="D197" s="105">
        <v>100</v>
      </c>
      <c r="E197" s="104" t="s">
        <v>2</v>
      </c>
      <c r="F197" s="104">
        <v>4602</v>
      </c>
      <c r="G197" s="104">
        <v>4635</v>
      </c>
      <c r="H197" s="104">
        <v>0</v>
      </c>
      <c r="I197" s="106">
        <v>0</v>
      </c>
      <c r="J197" s="107">
        <f t="shared" ref="J197" si="533">(IF(E197="SHORT",F197-G197,IF(E197="LONG",G197-F197)))*D197</f>
        <v>-3300</v>
      </c>
      <c r="K197" s="108">
        <v>0</v>
      </c>
      <c r="L197" s="108">
        <v>0</v>
      </c>
      <c r="M197" s="108">
        <f t="shared" ref="M197" si="534">(K197+J197+L197)/D197</f>
        <v>-33</v>
      </c>
      <c r="N197" s="109">
        <f t="shared" ref="N197" si="535">M197*D197</f>
        <v>-3300</v>
      </c>
    </row>
    <row r="198" spans="1:14" s="79" customFormat="1" ht="13.5" customHeight="1" x14ac:dyDescent="0.25">
      <c r="A198" s="103">
        <v>43578</v>
      </c>
      <c r="B198" s="104" t="s">
        <v>4</v>
      </c>
      <c r="C198" s="104" t="s">
        <v>56</v>
      </c>
      <c r="D198" s="105">
        <v>30</v>
      </c>
      <c r="E198" s="104" t="s">
        <v>2</v>
      </c>
      <c r="F198" s="104">
        <v>37270</v>
      </c>
      <c r="G198" s="104">
        <v>37150</v>
      </c>
      <c r="H198" s="104">
        <v>0</v>
      </c>
      <c r="I198" s="106">
        <v>0</v>
      </c>
      <c r="J198" s="107">
        <f t="shared" ref="J198" si="536">(IF(E198="SHORT",F198-G198,IF(E198="LONG",G198-F198)))*D198</f>
        <v>3600</v>
      </c>
      <c r="K198" s="108">
        <v>0</v>
      </c>
      <c r="L198" s="108">
        <v>0</v>
      </c>
      <c r="M198" s="108">
        <f t="shared" ref="M198" si="537">(K198+J198+L198)/D198</f>
        <v>120</v>
      </c>
      <c r="N198" s="109">
        <f t="shared" ref="N198" si="538">M198*D198</f>
        <v>3600</v>
      </c>
    </row>
    <row r="199" spans="1:14" s="79" customFormat="1" ht="13.5" customHeight="1" x14ac:dyDescent="0.25">
      <c r="A199" s="103">
        <v>43578</v>
      </c>
      <c r="B199" s="104" t="s">
        <v>93</v>
      </c>
      <c r="C199" s="104" t="s">
        <v>55</v>
      </c>
      <c r="D199" s="105">
        <v>5000</v>
      </c>
      <c r="E199" s="104" t="s">
        <v>2</v>
      </c>
      <c r="F199" s="104">
        <v>133.5</v>
      </c>
      <c r="G199" s="104">
        <v>133</v>
      </c>
      <c r="H199" s="104">
        <v>0</v>
      </c>
      <c r="I199" s="106">
        <v>0</v>
      </c>
      <c r="J199" s="107">
        <f t="shared" ref="J199" si="539">(IF(E199="SHORT",F199-G199,IF(E199="LONG",G199-F199)))*D199</f>
        <v>2500</v>
      </c>
      <c r="K199" s="108">
        <v>0</v>
      </c>
      <c r="L199" s="108">
        <v>0</v>
      </c>
      <c r="M199" s="108">
        <f t="shared" ref="M199" si="540">(K199+J199+L199)/D199</f>
        <v>0.5</v>
      </c>
      <c r="N199" s="109">
        <f t="shared" ref="N199" si="541">M199*D199</f>
        <v>2500</v>
      </c>
    </row>
    <row r="200" spans="1:14" s="79" customFormat="1" ht="13.5" customHeight="1" x14ac:dyDescent="0.25">
      <c r="A200" s="103">
        <v>43578</v>
      </c>
      <c r="B200" s="104" t="s">
        <v>95</v>
      </c>
      <c r="C200" s="104" t="s">
        <v>56</v>
      </c>
      <c r="D200" s="105">
        <v>100</v>
      </c>
      <c r="E200" s="104" t="s">
        <v>2</v>
      </c>
      <c r="F200" s="104">
        <v>31600</v>
      </c>
      <c r="G200" s="104">
        <v>31530</v>
      </c>
      <c r="H200" s="104">
        <v>0</v>
      </c>
      <c r="I200" s="106">
        <v>0</v>
      </c>
      <c r="J200" s="107">
        <f t="shared" ref="J200" si="542">(IF(E200="SHORT",F200-G200,IF(E200="LONG",G200-F200)))*D200</f>
        <v>7000</v>
      </c>
      <c r="K200" s="108">
        <v>0</v>
      </c>
      <c r="L200" s="108">
        <v>0</v>
      </c>
      <c r="M200" s="108">
        <f t="shared" ref="M200" si="543">(K200+J200+L200)/D200</f>
        <v>70</v>
      </c>
      <c r="N200" s="109">
        <f t="shared" ref="N200" si="544">M200*D200</f>
        <v>7000</v>
      </c>
    </row>
    <row r="201" spans="1:14" s="79" customFormat="1" ht="13.5" customHeight="1" x14ac:dyDescent="0.25">
      <c r="A201" s="103">
        <v>43577</v>
      </c>
      <c r="B201" s="104" t="s">
        <v>31</v>
      </c>
      <c r="C201" s="104" t="s">
        <v>53</v>
      </c>
      <c r="D201" s="105">
        <v>100</v>
      </c>
      <c r="E201" s="104" t="s">
        <v>2</v>
      </c>
      <c r="F201" s="104">
        <v>4580</v>
      </c>
      <c r="G201" s="104">
        <v>4615</v>
      </c>
      <c r="H201" s="104">
        <v>0</v>
      </c>
      <c r="I201" s="106">
        <v>0</v>
      </c>
      <c r="J201" s="107">
        <f t="shared" ref="J201" si="545">(IF(E201="SHORT",F201-G201,IF(E201="LONG",G201-F201)))*D201</f>
        <v>-3500</v>
      </c>
      <c r="K201" s="108">
        <v>0</v>
      </c>
      <c r="L201" s="108">
        <v>0</v>
      </c>
      <c r="M201" s="108">
        <f t="shared" ref="M201" si="546">(K201+J201+L201)/D201</f>
        <v>-35</v>
      </c>
      <c r="N201" s="109">
        <f t="shared" ref="N201" si="547">M201*D201</f>
        <v>-3500</v>
      </c>
    </row>
    <row r="202" spans="1:14" s="79" customFormat="1" ht="13.5" customHeight="1" x14ac:dyDescent="0.25">
      <c r="A202" s="103">
        <v>43577</v>
      </c>
      <c r="B202" s="104" t="s">
        <v>4</v>
      </c>
      <c r="C202" s="104" t="s">
        <v>56</v>
      </c>
      <c r="D202" s="105">
        <v>30</v>
      </c>
      <c r="E202" s="104" t="s">
        <v>2</v>
      </c>
      <c r="F202" s="104">
        <v>37500</v>
      </c>
      <c r="G202" s="104">
        <v>37300</v>
      </c>
      <c r="H202" s="104">
        <v>0</v>
      </c>
      <c r="I202" s="106">
        <v>0</v>
      </c>
      <c r="J202" s="107">
        <f t="shared" ref="J202" si="548">(IF(E202="SHORT",F202-G202,IF(E202="LONG",G202-F202)))*D202</f>
        <v>6000</v>
      </c>
      <c r="K202" s="108">
        <v>0</v>
      </c>
      <c r="L202" s="108">
        <v>0</v>
      </c>
      <c r="M202" s="108">
        <f t="shared" ref="M202" si="549">(K202+J202+L202)/D202</f>
        <v>200</v>
      </c>
      <c r="N202" s="109">
        <f t="shared" ref="N202" si="550">M202*D202</f>
        <v>6000</v>
      </c>
    </row>
    <row r="203" spans="1:14" s="79" customFormat="1" ht="13.5" customHeight="1" x14ac:dyDescent="0.25">
      <c r="A203" s="103">
        <v>43577</v>
      </c>
      <c r="B203" s="104" t="s">
        <v>95</v>
      </c>
      <c r="C203" s="104" t="s">
        <v>56</v>
      </c>
      <c r="D203" s="105">
        <v>100</v>
      </c>
      <c r="E203" s="104" t="s">
        <v>2</v>
      </c>
      <c r="F203" s="104">
        <v>31700</v>
      </c>
      <c r="G203" s="104">
        <v>31620</v>
      </c>
      <c r="H203" s="104">
        <v>0</v>
      </c>
      <c r="I203" s="106">
        <v>0</v>
      </c>
      <c r="J203" s="107">
        <f t="shared" ref="J203" si="551">(IF(E203="SHORT",F203-G203,IF(E203="LONG",G203-F203)))*D203</f>
        <v>8000</v>
      </c>
      <c r="K203" s="108">
        <v>0</v>
      </c>
      <c r="L203" s="108">
        <v>0</v>
      </c>
      <c r="M203" s="108">
        <f t="shared" ref="M203" si="552">(K203+J203+L203)/D203</f>
        <v>80</v>
      </c>
      <c r="N203" s="109">
        <f t="shared" ref="N203" si="553">M203*D203</f>
        <v>8000</v>
      </c>
    </row>
    <row r="204" spans="1:14" s="79" customFormat="1" ht="13.5" customHeight="1" x14ac:dyDescent="0.25">
      <c r="A204" s="103">
        <v>43573</v>
      </c>
      <c r="B204" s="104" t="s">
        <v>4</v>
      </c>
      <c r="C204" s="104" t="s">
        <v>56</v>
      </c>
      <c r="D204" s="105">
        <v>30</v>
      </c>
      <c r="E204" s="104" t="s">
        <v>2</v>
      </c>
      <c r="F204" s="104">
        <v>37300</v>
      </c>
      <c r="G204" s="104">
        <v>37200</v>
      </c>
      <c r="H204" s="104">
        <v>0</v>
      </c>
      <c r="I204" s="106">
        <v>0</v>
      </c>
      <c r="J204" s="107">
        <f t="shared" ref="J204" si="554">(IF(E204="SHORT",F204-G204,IF(E204="LONG",G204-F204)))*D204</f>
        <v>3000</v>
      </c>
      <c r="K204" s="108">
        <v>0</v>
      </c>
      <c r="L204" s="108">
        <v>0</v>
      </c>
      <c r="M204" s="108">
        <f t="shared" ref="M204" si="555">(K204+J204+L204)/D204</f>
        <v>100</v>
      </c>
      <c r="N204" s="109">
        <f t="shared" ref="N204" si="556">M204*D204</f>
        <v>3000</v>
      </c>
    </row>
    <row r="205" spans="1:14" s="79" customFormat="1" ht="13.5" customHeight="1" x14ac:dyDescent="0.25">
      <c r="A205" s="103">
        <v>43573</v>
      </c>
      <c r="B205" s="104" t="s">
        <v>0</v>
      </c>
      <c r="C205" s="104" t="s">
        <v>56</v>
      </c>
      <c r="D205" s="105">
        <v>100</v>
      </c>
      <c r="E205" s="104" t="s">
        <v>2</v>
      </c>
      <c r="F205" s="104">
        <v>31550</v>
      </c>
      <c r="G205" s="104">
        <v>31500</v>
      </c>
      <c r="H205" s="104">
        <v>0</v>
      </c>
      <c r="I205" s="106">
        <v>0</v>
      </c>
      <c r="J205" s="107">
        <f t="shared" ref="J205" si="557">(IF(E205="SHORT",F205-G205,IF(E205="LONG",G205-F205)))*D205</f>
        <v>5000</v>
      </c>
      <c r="K205" s="108">
        <v>0</v>
      </c>
      <c r="L205" s="108">
        <v>0</v>
      </c>
      <c r="M205" s="108">
        <f t="shared" ref="M205" si="558">(K205+J205+L205)/D205</f>
        <v>50</v>
      </c>
      <c r="N205" s="109">
        <f t="shared" ref="N205" si="559">M205*D205</f>
        <v>5000</v>
      </c>
    </row>
    <row r="206" spans="1:14" s="79" customFormat="1" ht="13.5" customHeight="1" x14ac:dyDescent="0.25">
      <c r="A206" s="103">
        <v>43573</v>
      </c>
      <c r="B206" s="104" t="s">
        <v>5</v>
      </c>
      <c r="C206" s="104" t="s">
        <v>55</v>
      </c>
      <c r="D206" s="105">
        <v>5000</v>
      </c>
      <c r="E206" s="104" t="s">
        <v>2</v>
      </c>
      <c r="F206" s="104">
        <v>224.5</v>
      </c>
      <c r="G206" s="104">
        <v>224</v>
      </c>
      <c r="H206" s="104">
        <v>0</v>
      </c>
      <c r="I206" s="106">
        <v>0</v>
      </c>
      <c r="J206" s="107">
        <f t="shared" ref="J206" si="560">(IF(E206="SHORT",F206-G206,IF(E206="LONG",G206-F206)))*D206</f>
        <v>2500</v>
      </c>
      <c r="K206" s="108">
        <v>0</v>
      </c>
      <c r="L206" s="108">
        <v>0</v>
      </c>
      <c r="M206" s="108">
        <f t="shared" ref="M206" si="561">(K206+J206+L206)/D206</f>
        <v>0.5</v>
      </c>
      <c r="N206" s="109">
        <f t="shared" ref="N206" si="562">M206*D206</f>
        <v>2500</v>
      </c>
    </row>
    <row r="207" spans="1:14" s="79" customFormat="1" ht="13.5" customHeight="1" x14ac:dyDescent="0.25">
      <c r="A207" s="103">
        <v>43573</v>
      </c>
      <c r="B207" s="104" t="s">
        <v>9</v>
      </c>
      <c r="C207" s="104" t="s">
        <v>53</v>
      </c>
      <c r="D207" s="105">
        <v>100</v>
      </c>
      <c r="E207" s="104" t="s">
        <v>1</v>
      </c>
      <c r="F207" s="104">
        <v>4425</v>
      </c>
      <c r="G207" s="104">
        <v>4445</v>
      </c>
      <c r="H207" s="104">
        <v>0</v>
      </c>
      <c r="I207" s="106">
        <v>0</v>
      </c>
      <c r="J207" s="107">
        <f t="shared" ref="J207" si="563">(IF(E207="SHORT",F207-G207,IF(E207="LONG",G207-F207)))*D207</f>
        <v>2000</v>
      </c>
      <c r="K207" s="108">
        <v>0</v>
      </c>
      <c r="L207" s="108">
        <v>0</v>
      </c>
      <c r="M207" s="108">
        <f t="shared" ref="M207" si="564">(K207+J207+L207)/D207</f>
        <v>20</v>
      </c>
      <c r="N207" s="109">
        <f t="shared" ref="N207" si="565">M207*D207</f>
        <v>2000</v>
      </c>
    </row>
    <row r="208" spans="1:14" s="79" customFormat="1" ht="14.25" customHeight="1" x14ac:dyDescent="0.25">
      <c r="A208" s="103">
        <v>43571</v>
      </c>
      <c r="B208" s="104" t="s">
        <v>5</v>
      </c>
      <c r="C208" s="104" t="s">
        <v>55</v>
      </c>
      <c r="D208" s="105">
        <v>5000</v>
      </c>
      <c r="E208" s="104" t="s">
        <v>1</v>
      </c>
      <c r="F208" s="104">
        <v>228</v>
      </c>
      <c r="G208" s="104">
        <v>228.5</v>
      </c>
      <c r="H208" s="104">
        <v>0</v>
      </c>
      <c r="I208" s="106">
        <v>0</v>
      </c>
      <c r="J208" s="107">
        <f t="shared" ref="J208" si="566">(IF(E208="SHORT",F208-G208,IF(E208="LONG",G208-F208)))*D208</f>
        <v>2500</v>
      </c>
      <c r="K208" s="108">
        <v>0</v>
      </c>
      <c r="L208" s="108">
        <v>0</v>
      </c>
      <c r="M208" s="108">
        <f t="shared" ref="M208" si="567">(K208+J208+L208)/D208</f>
        <v>0.5</v>
      </c>
      <c r="N208" s="109">
        <f t="shared" ref="N208" si="568">M208*D208</f>
        <v>2500</v>
      </c>
    </row>
    <row r="209" spans="1:14" s="79" customFormat="1" ht="14.25" customHeight="1" x14ac:dyDescent="0.25">
      <c r="A209" s="103">
        <v>43571</v>
      </c>
      <c r="B209" s="104" t="s">
        <v>4</v>
      </c>
      <c r="C209" s="104" t="s">
        <v>56</v>
      </c>
      <c r="D209" s="105">
        <v>30</v>
      </c>
      <c r="E209" s="104" t="s">
        <v>2</v>
      </c>
      <c r="F209" s="104">
        <v>37220</v>
      </c>
      <c r="G209" s="104">
        <v>37050</v>
      </c>
      <c r="H209" s="104">
        <v>0</v>
      </c>
      <c r="I209" s="106">
        <v>0</v>
      </c>
      <c r="J209" s="107">
        <f t="shared" ref="J209" si="569">(IF(E209="SHORT",F209-G209,IF(E209="LONG",G209-F209)))*D209</f>
        <v>5100</v>
      </c>
      <c r="K209" s="108">
        <v>0</v>
      </c>
      <c r="L209" s="108">
        <v>0</v>
      </c>
      <c r="M209" s="108">
        <f t="shared" ref="M209" si="570">(K209+J209+L209)/D209</f>
        <v>170</v>
      </c>
      <c r="N209" s="109">
        <f t="shared" ref="N209" si="571">M209*D209</f>
        <v>5100</v>
      </c>
    </row>
    <row r="210" spans="1:14" s="79" customFormat="1" ht="14.25" customHeight="1" x14ac:dyDescent="0.25">
      <c r="A210" s="103">
        <v>43571</v>
      </c>
      <c r="B210" s="104" t="s">
        <v>0</v>
      </c>
      <c r="C210" s="104" t="s">
        <v>56</v>
      </c>
      <c r="D210" s="105">
        <v>100</v>
      </c>
      <c r="E210" s="104" t="s">
        <v>2</v>
      </c>
      <c r="F210" s="104">
        <v>31820</v>
      </c>
      <c r="G210" s="104">
        <v>31750</v>
      </c>
      <c r="H210" s="104">
        <v>0</v>
      </c>
      <c r="I210" s="106">
        <v>0</v>
      </c>
      <c r="J210" s="107">
        <f t="shared" ref="J210" si="572">(IF(E210="SHORT",F210-G210,IF(E210="LONG",G210-F210)))*D210</f>
        <v>7000</v>
      </c>
      <c r="K210" s="108">
        <v>0</v>
      </c>
      <c r="L210" s="108">
        <v>0</v>
      </c>
      <c r="M210" s="108">
        <f t="shared" ref="M210" si="573">(K210+J210+L210)/D210</f>
        <v>70</v>
      </c>
      <c r="N210" s="109">
        <f t="shared" ref="N210" si="574">M210*D210</f>
        <v>7000</v>
      </c>
    </row>
    <row r="211" spans="1:14" s="79" customFormat="1" ht="14.25" customHeight="1" x14ac:dyDescent="0.25">
      <c r="A211" s="103">
        <v>43570</v>
      </c>
      <c r="B211" s="104" t="s">
        <v>31</v>
      </c>
      <c r="C211" s="104" t="s">
        <v>53</v>
      </c>
      <c r="D211" s="105">
        <v>100</v>
      </c>
      <c r="E211" s="104" t="s">
        <v>1</v>
      </c>
      <c r="F211" s="104">
        <v>4390</v>
      </c>
      <c r="G211" s="104">
        <v>4410</v>
      </c>
      <c r="H211" s="104">
        <v>0</v>
      </c>
      <c r="I211" s="106">
        <v>0</v>
      </c>
      <c r="J211" s="107">
        <f t="shared" ref="J211" si="575">(IF(E211="SHORT",F211-G211,IF(E211="LONG",G211-F211)))*D211</f>
        <v>2000</v>
      </c>
      <c r="K211" s="108">
        <v>0</v>
      </c>
      <c r="L211" s="108">
        <v>0</v>
      </c>
      <c r="M211" s="108">
        <f t="shared" ref="M211" si="576">(K211+J211+L211)/D211</f>
        <v>20</v>
      </c>
      <c r="N211" s="109">
        <f t="shared" ref="N211" si="577">M211*D211</f>
        <v>2000</v>
      </c>
    </row>
    <row r="212" spans="1:14" s="79" customFormat="1" ht="14.25" customHeight="1" x14ac:dyDescent="0.25">
      <c r="A212" s="103">
        <v>43570</v>
      </c>
      <c r="B212" s="104" t="s">
        <v>0</v>
      </c>
      <c r="C212" s="104" t="s">
        <v>56</v>
      </c>
      <c r="D212" s="105">
        <v>100</v>
      </c>
      <c r="E212" s="104" t="s">
        <v>2</v>
      </c>
      <c r="F212" s="104">
        <v>31750</v>
      </c>
      <c r="G212" s="104">
        <v>31700</v>
      </c>
      <c r="H212" s="104">
        <v>0</v>
      </c>
      <c r="I212" s="106">
        <v>0</v>
      </c>
      <c r="J212" s="107">
        <f t="shared" ref="J212" si="578">(IF(E212="SHORT",F212-G212,IF(E212="LONG",G212-F212)))*D212</f>
        <v>5000</v>
      </c>
      <c r="K212" s="108">
        <v>0</v>
      </c>
      <c r="L212" s="108">
        <v>0</v>
      </c>
      <c r="M212" s="108">
        <f t="shared" ref="M212" si="579">(K212+J212+L212)/D212</f>
        <v>50</v>
      </c>
      <c r="N212" s="109">
        <f t="shared" ref="N212" si="580">M212*D212</f>
        <v>5000</v>
      </c>
    </row>
    <row r="213" spans="1:14" s="79" customFormat="1" ht="14.25" customHeight="1" x14ac:dyDescent="0.25">
      <c r="A213" s="103">
        <v>43570</v>
      </c>
      <c r="B213" s="104" t="s">
        <v>93</v>
      </c>
      <c r="C213" s="104" t="s">
        <v>56</v>
      </c>
      <c r="D213" s="105">
        <v>5000</v>
      </c>
      <c r="E213" s="104" t="s">
        <v>1</v>
      </c>
      <c r="F213" s="104">
        <v>135</v>
      </c>
      <c r="G213" s="104">
        <v>135.5</v>
      </c>
      <c r="H213" s="104">
        <v>0</v>
      </c>
      <c r="I213" s="106">
        <v>0</v>
      </c>
      <c r="J213" s="107">
        <f t="shared" ref="J213" si="581">(IF(E213="SHORT",F213-G213,IF(E213="LONG",G213-F213)))*D213</f>
        <v>2500</v>
      </c>
      <c r="K213" s="108">
        <v>0</v>
      </c>
      <c r="L213" s="108">
        <v>0</v>
      </c>
      <c r="M213" s="108">
        <f t="shared" ref="M213" si="582">(K213+J213+L213)/D213</f>
        <v>0.5</v>
      </c>
      <c r="N213" s="109">
        <f t="shared" ref="N213" si="583">M213*D213</f>
        <v>2500</v>
      </c>
    </row>
    <row r="214" spans="1:14" s="79" customFormat="1" ht="14.25" customHeight="1" x14ac:dyDescent="0.25">
      <c r="A214" s="103">
        <v>43567</v>
      </c>
      <c r="B214" s="104" t="s">
        <v>0</v>
      </c>
      <c r="C214" s="104" t="s">
        <v>56</v>
      </c>
      <c r="D214" s="105">
        <v>100</v>
      </c>
      <c r="E214" s="104" t="s">
        <v>1</v>
      </c>
      <c r="F214" s="104">
        <v>31810</v>
      </c>
      <c r="G214" s="104">
        <v>31870</v>
      </c>
      <c r="H214" s="104">
        <v>0</v>
      </c>
      <c r="I214" s="106">
        <v>0</v>
      </c>
      <c r="J214" s="107">
        <f t="shared" ref="J214" si="584">(IF(E214="SHORT",F214-G214,IF(E214="LONG",G214-F214)))*D214</f>
        <v>6000</v>
      </c>
      <c r="K214" s="108">
        <v>0</v>
      </c>
      <c r="L214" s="108">
        <v>0</v>
      </c>
      <c r="M214" s="108">
        <f t="shared" ref="M214" si="585">(K214+J214+L214)/D214</f>
        <v>60</v>
      </c>
      <c r="N214" s="109">
        <f t="shared" ref="N214" si="586">M214*D214</f>
        <v>6000</v>
      </c>
    </row>
    <row r="215" spans="1:14" s="79" customFormat="1" ht="14.25" customHeight="1" x14ac:dyDescent="0.25">
      <c r="A215" s="103">
        <v>43567</v>
      </c>
      <c r="B215" s="104" t="s">
        <v>4</v>
      </c>
      <c r="C215" s="104" t="s">
        <v>56</v>
      </c>
      <c r="D215" s="105">
        <v>30</v>
      </c>
      <c r="E215" s="104" t="s">
        <v>2</v>
      </c>
      <c r="F215" s="104">
        <v>37350</v>
      </c>
      <c r="G215" s="104">
        <v>37200</v>
      </c>
      <c r="H215" s="104">
        <v>0</v>
      </c>
      <c r="I215" s="106">
        <v>0</v>
      </c>
      <c r="J215" s="107">
        <f t="shared" ref="J215" si="587">(IF(E215="SHORT",F215-G215,IF(E215="LONG",G215-F215)))*D215</f>
        <v>4500</v>
      </c>
      <c r="K215" s="108">
        <v>0</v>
      </c>
      <c r="L215" s="108">
        <v>0</v>
      </c>
      <c r="M215" s="108">
        <f t="shared" ref="M215" si="588">(K215+J215+L215)/D215</f>
        <v>150</v>
      </c>
      <c r="N215" s="109">
        <f t="shared" ref="N215" si="589">M215*D215</f>
        <v>4500</v>
      </c>
    </row>
    <row r="216" spans="1:14" s="79" customFormat="1" ht="14.25" customHeight="1" x14ac:dyDescent="0.25">
      <c r="A216" s="103">
        <v>43567</v>
      </c>
      <c r="B216" s="104" t="s">
        <v>96</v>
      </c>
      <c r="C216" s="104" t="s">
        <v>53</v>
      </c>
      <c r="D216" s="105">
        <v>100</v>
      </c>
      <c r="E216" s="104" t="s">
        <v>1</v>
      </c>
      <c r="F216" s="104">
        <v>4470</v>
      </c>
      <c r="G216" s="104">
        <v>4435</v>
      </c>
      <c r="H216" s="104">
        <v>0</v>
      </c>
      <c r="I216" s="106">
        <v>0</v>
      </c>
      <c r="J216" s="107">
        <f t="shared" ref="J216" si="590">(IF(E216="SHORT",F216-G216,IF(E216="LONG",G216-F216)))*D216</f>
        <v>-3500</v>
      </c>
      <c r="K216" s="108">
        <v>0</v>
      </c>
      <c r="L216" s="108">
        <v>0</v>
      </c>
      <c r="M216" s="108">
        <f t="shared" ref="M216" si="591">(K216+J216+L216)/D216</f>
        <v>-35</v>
      </c>
      <c r="N216" s="109">
        <f t="shared" ref="N216" si="592">M216*D216</f>
        <v>-3500</v>
      </c>
    </row>
    <row r="217" spans="1:14" s="79" customFormat="1" ht="14.25" customHeight="1" x14ac:dyDescent="0.25">
      <c r="A217" s="103">
        <v>43566</v>
      </c>
      <c r="B217" s="104" t="s">
        <v>96</v>
      </c>
      <c r="C217" s="104" t="s">
        <v>53</v>
      </c>
      <c r="D217" s="105">
        <v>100</v>
      </c>
      <c r="E217" s="104" t="s">
        <v>1</v>
      </c>
      <c r="F217" s="104">
        <v>4445</v>
      </c>
      <c r="G217" s="104">
        <v>4415</v>
      </c>
      <c r="H217" s="104">
        <v>0</v>
      </c>
      <c r="I217" s="106">
        <v>0</v>
      </c>
      <c r="J217" s="107">
        <f t="shared" ref="J217" si="593">(IF(E217="SHORT",F217-G217,IF(E217="LONG",G217-F217)))*D217</f>
        <v>-3000</v>
      </c>
      <c r="K217" s="108">
        <v>0</v>
      </c>
      <c r="L217" s="108">
        <v>0</v>
      </c>
      <c r="M217" s="108">
        <f t="shared" ref="M217" si="594">(K217+J217+L217)/D217</f>
        <v>-30</v>
      </c>
      <c r="N217" s="109">
        <f t="shared" ref="N217" si="595">M217*D217</f>
        <v>-3000</v>
      </c>
    </row>
    <row r="218" spans="1:14" s="79" customFormat="1" ht="14.25" customHeight="1" x14ac:dyDescent="0.25">
      <c r="A218" s="103">
        <v>43566</v>
      </c>
      <c r="B218" s="104" t="s">
        <v>95</v>
      </c>
      <c r="C218" s="104" t="s">
        <v>56</v>
      </c>
      <c r="D218" s="105">
        <v>100</v>
      </c>
      <c r="E218" s="104" t="s">
        <v>2</v>
      </c>
      <c r="F218" s="104">
        <v>32050</v>
      </c>
      <c r="G218" s="104">
        <v>32000</v>
      </c>
      <c r="H218" s="104">
        <v>31950</v>
      </c>
      <c r="I218" s="106">
        <v>0</v>
      </c>
      <c r="J218" s="107">
        <f t="shared" ref="J218" si="596">(IF(E218="SHORT",F218-G218,IF(E218="LONG",G218-F218)))*D218</f>
        <v>5000</v>
      </c>
      <c r="K218" s="108">
        <f>(IF(E218="SHORT",IF(H218="",0,G218-H218),IF(E218="LONG",IF(H218="",0,H218-G218))))*D218</f>
        <v>5000</v>
      </c>
      <c r="L218" s="108">
        <v>0</v>
      </c>
      <c r="M218" s="108">
        <f t="shared" ref="M218" si="597">(K218+J218+L218)/D218</f>
        <v>100</v>
      </c>
      <c r="N218" s="109">
        <f t="shared" ref="N218" si="598">M218*D218</f>
        <v>10000</v>
      </c>
    </row>
    <row r="219" spans="1:14" s="79" customFormat="1" ht="14.25" customHeight="1" x14ac:dyDescent="0.25">
      <c r="A219" s="103">
        <v>43566</v>
      </c>
      <c r="B219" s="104" t="s">
        <v>4</v>
      </c>
      <c r="C219" s="104" t="s">
        <v>56</v>
      </c>
      <c r="D219" s="105">
        <v>30</v>
      </c>
      <c r="E219" s="104" t="s">
        <v>2</v>
      </c>
      <c r="F219" s="104">
        <v>37530</v>
      </c>
      <c r="G219" s="104">
        <v>37400</v>
      </c>
      <c r="H219" s="104">
        <v>37200</v>
      </c>
      <c r="I219" s="106">
        <v>0</v>
      </c>
      <c r="J219" s="107">
        <f t="shared" ref="J219" si="599">(IF(E219="SHORT",F219-G219,IF(E219="LONG",G219-F219)))*D219</f>
        <v>3900</v>
      </c>
      <c r="K219" s="108">
        <f>(IF(E219="SHORT",IF(H219="",0,G219-H219),IF(E219="LONG",IF(H219="",0,H219-G219))))*D219</f>
        <v>6000</v>
      </c>
      <c r="L219" s="108">
        <v>0</v>
      </c>
      <c r="M219" s="108">
        <f t="shared" ref="M219" si="600">(K219+J219+L219)/D219</f>
        <v>330</v>
      </c>
      <c r="N219" s="109">
        <f t="shared" ref="N219" si="601">M219*D219</f>
        <v>9900</v>
      </c>
    </row>
    <row r="220" spans="1:14" s="79" customFormat="1" ht="14.25" customHeight="1" x14ac:dyDescent="0.25">
      <c r="A220" s="103">
        <v>43565</v>
      </c>
      <c r="B220" s="104" t="s">
        <v>32</v>
      </c>
      <c r="C220" s="104" t="s">
        <v>53</v>
      </c>
      <c r="D220" s="105">
        <v>1250</v>
      </c>
      <c r="E220" s="104" t="s">
        <v>1</v>
      </c>
      <c r="F220" s="104">
        <v>188.2</v>
      </c>
      <c r="G220" s="104">
        <v>189.5</v>
      </c>
      <c r="H220" s="104">
        <v>0</v>
      </c>
      <c r="I220" s="106">
        <v>0</v>
      </c>
      <c r="J220" s="107">
        <f t="shared" ref="J220" si="602">(IF(E220="SHORT",F220-G220,IF(E220="LONG",G220-F220)))*D220</f>
        <v>1625.0000000000141</v>
      </c>
      <c r="K220" s="108">
        <v>0</v>
      </c>
      <c r="L220" s="108">
        <v>0</v>
      </c>
      <c r="M220" s="108">
        <f t="shared" ref="M220" si="603">(K220+J220+L220)/D220</f>
        <v>1.3000000000000114</v>
      </c>
      <c r="N220" s="109">
        <f t="shared" ref="N220" si="604">M220*D220</f>
        <v>1625.0000000000141</v>
      </c>
    </row>
    <row r="221" spans="1:14" s="79" customFormat="1" ht="14.25" customHeight="1" x14ac:dyDescent="0.25">
      <c r="A221" s="103">
        <v>43565</v>
      </c>
      <c r="B221" s="104" t="s">
        <v>4</v>
      </c>
      <c r="C221" s="104" t="s">
        <v>56</v>
      </c>
      <c r="D221" s="105">
        <v>30</v>
      </c>
      <c r="E221" s="104" t="s">
        <v>2</v>
      </c>
      <c r="F221" s="104">
        <v>37850</v>
      </c>
      <c r="G221" s="104">
        <v>37700</v>
      </c>
      <c r="H221" s="104">
        <v>0</v>
      </c>
      <c r="I221" s="106">
        <v>0</v>
      </c>
      <c r="J221" s="107">
        <f t="shared" ref="J221" si="605">(IF(E221="SHORT",F221-G221,IF(E221="LONG",G221-F221)))*D221</f>
        <v>4500</v>
      </c>
      <c r="K221" s="108">
        <v>0</v>
      </c>
      <c r="L221" s="108">
        <v>0</v>
      </c>
      <c r="M221" s="108">
        <f t="shared" ref="M221" si="606">(K221+J221+L221)/D221</f>
        <v>150</v>
      </c>
      <c r="N221" s="109">
        <f t="shared" ref="N221" si="607">M221*D221</f>
        <v>4500</v>
      </c>
    </row>
    <row r="222" spans="1:14" s="79" customFormat="1" ht="14.25" customHeight="1" x14ac:dyDescent="0.25">
      <c r="A222" s="103">
        <v>43565</v>
      </c>
      <c r="B222" s="104" t="s">
        <v>95</v>
      </c>
      <c r="C222" s="104" t="s">
        <v>56</v>
      </c>
      <c r="D222" s="105">
        <v>100</v>
      </c>
      <c r="E222" s="104" t="s">
        <v>2</v>
      </c>
      <c r="F222" s="104">
        <v>32225</v>
      </c>
      <c r="G222" s="104">
        <v>32150</v>
      </c>
      <c r="H222" s="104">
        <v>0</v>
      </c>
      <c r="I222" s="106">
        <v>0</v>
      </c>
      <c r="J222" s="107">
        <f t="shared" ref="J222" si="608">(IF(E222="SHORT",F222-G222,IF(E222="LONG",G222-F222)))*D222</f>
        <v>7500</v>
      </c>
      <c r="K222" s="108">
        <v>0</v>
      </c>
      <c r="L222" s="108">
        <v>0</v>
      </c>
      <c r="M222" s="108">
        <f t="shared" ref="M222" si="609">(K222+J222+L222)/D222</f>
        <v>75</v>
      </c>
      <c r="N222" s="109">
        <f t="shared" ref="N222" si="610">M222*D222</f>
        <v>7500</v>
      </c>
    </row>
    <row r="223" spans="1:14" s="79" customFormat="1" ht="14.25" customHeight="1" x14ac:dyDescent="0.25">
      <c r="A223" s="103">
        <v>43565</v>
      </c>
      <c r="B223" s="104" t="s">
        <v>92</v>
      </c>
      <c r="C223" s="104" t="s">
        <v>55</v>
      </c>
      <c r="D223" s="105">
        <v>5000</v>
      </c>
      <c r="E223" s="104" t="s">
        <v>2</v>
      </c>
      <c r="F223" s="104">
        <v>224</v>
      </c>
      <c r="G223" s="104">
        <v>223.5</v>
      </c>
      <c r="H223" s="104">
        <v>0</v>
      </c>
      <c r="I223" s="106">
        <v>0</v>
      </c>
      <c r="J223" s="107">
        <f t="shared" ref="J223" si="611">(IF(E223="SHORT",F223-G223,IF(E223="LONG",G223-F223)))*D223</f>
        <v>2500</v>
      </c>
      <c r="K223" s="108">
        <v>0</v>
      </c>
      <c r="L223" s="108">
        <v>0</v>
      </c>
      <c r="M223" s="108">
        <f t="shared" ref="M223" si="612">(K223+J223+L223)/D223</f>
        <v>0.5</v>
      </c>
      <c r="N223" s="109">
        <f t="shared" ref="N223" si="613">M223*D223</f>
        <v>2500</v>
      </c>
    </row>
    <row r="224" spans="1:14" s="79" customFormat="1" ht="14.25" customHeight="1" x14ac:dyDescent="0.25">
      <c r="A224" s="103">
        <v>43565</v>
      </c>
      <c r="B224" s="104" t="s">
        <v>31</v>
      </c>
      <c r="C224" s="104" t="s">
        <v>53</v>
      </c>
      <c r="D224" s="105">
        <v>100</v>
      </c>
      <c r="E224" s="104" t="s">
        <v>1</v>
      </c>
      <c r="F224" s="104">
        <v>4455</v>
      </c>
      <c r="G224" s="104">
        <v>4475</v>
      </c>
      <c r="H224" s="104">
        <v>0</v>
      </c>
      <c r="I224" s="106">
        <v>0</v>
      </c>
      <c r="J224" s="107">
        <f t="shared" ref="J224" si="614">(IF(E224="SHORT",F224-G224,IF(E224="LONG",G224-F224)))*D224</f>
        <v>2000</v>
      </c>
      <c r="K224" s="108">
        <v>0</v>
      </c>
      <c r="L224" s="108">
        <v>0</v>
      </c>
      <c r="M224" s="108">
        <f t="shared" ref="M224" si="615">(K224+J224+L224)/D224</f>
        <v>20</v>
      </c>
      <c r="N224" s="109">
        <f t="shared" ref="N224" si="616">M224*D224</f>
        <v>2000</v>
      </c>
    </row>
    <row r="225" spans="1:14" s="79" customFormat="1" ht="14.25" customHeight="1" x14ac:dyDescent="0.25">
      <c r="A225" s="103">
        <v>43564</v>
      </c>
      <c r="B225" s="104" t="s">
        <v>0</v>
      </c>
      <c r="C225" s="104" t="s">
        <v>56</v>
      </c>
      <c r="D225" s="105">
        <v>100</v>
      </c>
      <c r="E225" s="104" t="s">
        <v>2</v>
      </c>
      <c r="F225" s="104">
        <v>32135</v>
      </c>
      <c r="G225" s="104">
        <v>32200</v>
      </c>
      <c r="H225" s="104">
        <v>0</v>
      </c>
      <c r="I225" s="106">
        <v>0</v>
      </c>
      <c r="J225" s="107">
        <f t="shared" ref="J225" si="617">(IF(E225="SHORT",F225-G225,IF(E225="LONG",G225-F225)))*D225</f>
        <v>-6500</v>
      </c>
      <c r="K225" s="108">
        <v>0</v>
      </c>
      <c r="L225" s="108">
        <v>0</v>
      </c>
      <c r="M225" s="108">
        <f t="shared" ref="M225" si="618">(K225+J225+L225)/D225</f>
        <v>-65</v>
      </c>
      <c r="N225" s="109">
        <f t="shared" ref="N225" si="619">M225*D225</f>
        <v>-6500</v>
      </c>
    </row>
    <row r="226" spans="1:14" s="79" customFormat="1" ht="14.25" customHeight="1" x14ac:dyDescent="0.25">
      <c r="A226" s="103">
        <v>43564</v>
      </c>
      <c r="B226" s="104" t="s">
        <v>8</v>
      </c>
      <c r="C226" s="104" t="s">
        <v>56</v>
      </c>
      <c r="D226" s="105">
        <v>30</v>
      </c>
      <c r="E226" s="104" t="s">
        <v>2</v>
      </c>
      <c r="F226" s="104">
        <v>37950</v>
      </c>
      <c r="G226" s="104">
        <v>37800</v>
      </c>
      <c r="H226" s="104">
        <v>0</v>
      </c>
      <c r="I226" s="106">
        <v>0</v>
      </c>
      <c r="J226" s="107">
        <f t="shared" ref="J226" si="620">(IF(E226="SHORT",F226-G226,IF(E226="LONG",G226-F226)))*D226</f>
        <v>4500</v>
      </c>
      <c r="K226" s="108">
        <v>0</v>
      </c>
      <c r="L226" s="108">
        <v>0</v>
      </c>
      <c r="M226" s="108">
        <f t="shared" ref="M226" si="621">(K226+J226+L226)/D226</f>
        <v>150</v>
      </c>
      <c r="N226" s="109">
        <f t="shared" ref="N226" si="622">M226*D226</f>
        <v>4500</v>
      </c>
    </row>
    <row r="227" spans="1:14" s="79" customFormat="1" ht="14.25" customHeight="1" x14ac:dyDescent="0.25">
      <c r="A227" s="103">
        <v>43564</v>
      </c>
      <c r="B227" s="104" t="s">
        <v>9</v>
      </c>
      <c r="C227" s="104" t="s">
        <v>53</v>
      </c>
      <c r="D227" s="105">
        <v>100</v>
      </c>
      <c r="E227" s="104" t="s">
        <v>1</v>
      </c>
      <c r="F227" s="104">
        <v>4500</v>
      </c>
      <c r="G227" s="104">
        <v>4470</v>
      </c>
      <c r="H227" s="104">
        <v>0</v>
      </c>
      <c r="I227" s="106">
        <v>0</v>
      </c>
      <c r="J227" s="107">
        <f t="shared" ref="J227" si="623">(IF(E227="SHORT",F227-G227,IF(E227="LONG",G227-F227)))*D227</f>
        <v>-3000</v>
      </c>
      <c r="K227" s="108">
        <v>0</v>
      </c>
      <c r="L227" s="108">
        <v>0</v>
      </c>
      <c r="M227" s="108">
        <f t="shared" ref="M227" si="624">(K227+J227+L227)/D227</f>
        <v>-30</v>
      </c>
      <c r="N227" s="109">
        <f t="shared" ref="N227" si="625">M227*D227</f>
        <v>-3000</v>
      </c>
    </row>
    <row r="228" spans="1:14" s="79" customFormat="1" ht="14.25" customHeight="1" x14ac:dyDescent="0.25">
      <c r="A228" s="103">
        <v>43564</v>
      </c>
      <c r="B228" s="104" t="s">
        <v>92</v>
      </c>
      <c r="C228" s="104" t="s">
        <v>55</v>
      </c>
      <c r="D228" s="105">
        <v>5000</v>
      </c>
      <c r="E228" s="104" t="s">
        <v>2</v>
      </c>
      <c r="F228" s="104">
        <v>226.5</v>
      </c>
      <c r="G228" s="104">
        <v>227.25</v>
      </c>
      <c r="H228" s="104">
        <v>0</v>
      </c>
      <c r="I228" s="106">
        <v>0</v>
      </c>
      <c r="J228" s="107">
        <f t="shared" ref="J228" si="626">(IF(E228="SHORT",F228-G228,IF(E228="LONG",G228-F228)))*D228</f>
        <v>-3750</v>
      </c>
      <c r="K228" s="108">
        <v>0</v>
      </c>
      <c r="L228" s="108">
        <v>0</v>
      </c>
      <c r="M228" s="108">
        <f t="shared" ref="M228" si="627">(K228+J228+L228)/D228</f>
        <v>-0.75</v>
      </c>
      <c r="N228" s="109">
        <f t="shared" ref="N228" si="628">M228*D228</f>
        <v>-3750</v>
      </c>
    </row>
    <row r="229" spans="1:14" s="79" customFormat="1" ht="14.25" customHeight="1" x14ac:dyDescent="0.25">
      <c r="A229" s="103">
        <v>43563</v>
      </c>
      <c r="B229" s="104" t="s">
        <v>31</v>
      </c>
      <c r="C229" s="104" t="s">
        <v>53</v>
      </c>
      <c r="D229" s="105">
        <v>100</v>
      </c>
      <c r="E229" s="104" t="s">
        <v>1</v>
      </c>
      <c r="F229" s="104">
        <v>4425</v>
      </c>
      <c r="G229" s="104">
        <v>4450</v>
      </c>
      <c r="H229" s="104">
        <v>0</v>
      </c>
      <c r="I229" s="106">
        <v>0</v>
      </c>
      <c r="J229" s="107">
        <f t="shared" ref="J229" si="629">(IF(E229="SHORT",F229-G229,IF(E229="LONG",G229-F229)))*D229</f>
        <v>2500</v>
      </c>
      <c r="K229" s="108">
        <v>0</v>
      </c>
      <c r="L229" s="108">
        <v>0</v>
      </c>
      <c r="M229" s="108">
        <f t="shared" ref="M229" si="630">(K229+J229+L229)/D229</f>
        <v>25</v>
      </c>
      <c r="N229" s="109">
        <f t="shared" ref="N229" si="631">M229*D229</f>
        <v>2500</v>
      </c>
    </row>
    <row r="230" spans="1:14" s="79" customFormat="1" ht="14.25" customHeight="1" x14ac:dyDescent="0.25">
      <c r="A230" s="103">
        <v>43563</v>
      </c>
      <c r="B230" s="104" t="s">
        <v>4</v>
      </c>
      <c r="C230" s="104" t="s">
        <v>56</v>
      </c>
      <c r="D230" s="105">
        <v>30</v>
      </c>
      <c r="E230" s="104" t="s">
        <v>2</v>
      </c>
      <c r="F230" s="104">
        <v>37800</v>
      </c>
      <c r="G230" s="104">
        <v>38050</v>
      </c>
      <c r="H230" s="104">
        <v>0</v>
      </c>
      <c r="I230" s="106">
        <v>0</v>
      </c>
      <c r="J230" s="107">
        <f t="shared" ref="J230" si="632">(IF(E230="SHORT",F230-G230,IF(E230="LONG",G230-F230)))*D230</f>
        <v>-7500</v>
      </c>
      <c r="K230" s="108">
        <v>0</v>
      </c>
      <c r="L230" s="108">
        <v>0</v>
      </c>
      <c r="M230" s="108">
        <f t="shared" ref="M230" si="633">(K230+J230+L230)/D230</f>
        <v>-250</v>
      </c>
      <c r="N230" s="109">
        <f t="shared" ref="N230" si="634">M230*D230</f>
        <v>-7500</v>
      </c>
    </row>
    <row r="231" spans="1:14" s="79" customFormat="1" ht="14.25" customHeight="1" x14ac:dyDescent="0.25">
      <c r="A231" s="103">
        <v>43563</v>
      </c>
      <c r="B231" s="104" t="s">
        <v>0</v>
      </c>
      <c r="C231" s="104" t="s">
        <v>56</v>
      </c>
      <c r="D231" s="105">
        <v>100</v>
      </c>
      <c r="E231" s="104" t="s">
        <v>1</v>
      </c>
      <c r="F231" s="104">
        <v>32125</v>
      </c>
      <c r="G231" s="104">
        <v>32200</v>
      </c>
      <c r="H231" s="104">
        <v>32300</v>
      </c>
      <c r="I231" s="106">
        <v>0</v>
      </c>
      <c r="J231" s="107">
        <f t="shared" ref="J231" si="635">(IF(E231="SHORT",F231-G231,IF(E231="LONG",G231-F231)))*D231</f>
        <v>7500</v>
      </c>
      <c r="K231" s="108">
        <f>(IF(E231="SHORT",IF(H231="",0,G231-H231),IF(E231="LONG",IF(H231="",0,H231-G231))))*D231</f>
        <v>10000</v>
      </c>
      <c r="L231" s="108">
        <v>0</v>
      </c>
      <c r="M231" s="108">
        <f t="shared" ref="M231" si="636">(K231+J231+L231)/D231</f>
        <v>175</v>
      </c>
      <c r="N231" s="109">
        <f t="shared" ref="N231" si="637">M231*D231</f>
        <v>17500</v>
      </c>
    </row>
    <row r="232" spans="1:14" s="79" customFormat="1" ht="14.25" customHeight="1" x14ac:dyDescent="0.25">
      <c r="A232" s="103">
        <v>43560</v>
      </c>
      <c r="B232" s="104" t="s">
        <v>0</v>
      </c>
      <c r="C232" s="104" t="s">
        <v>56</v>
      </c>
      <c r="D232" s="105">
        <v>100</v>
      </c>
      <c r="E232" s="104" t="s">
        <v>2</v>
      </c>
      <c r="F232" s="104">
        <v>31800</v>
      </c>
      <c r="G232" s="104">
        <v>31740</v>
      </c>
      <c r="H232" s="104">
        <v>31650</v>
      </c>
      <c r="I232" s="106">
        <v>0</v>
      </c>
      <c r="J232" s="107">
        <f t="shared" ref="J232" si="638">(IF(E232="SHORT",F232-G232,IF(E232="LONG",G232-F232)))*D232</f>
        <v>6000</v>
      </c>
      <c r="K232" s="108">
        <f>(IF(E232="SHORT",IF(H232="",0,G232-H232),IF(E232="LONG",IF(H232="",0,H232-G232))))*D232</f>
        <v>9000</v>
      </c>
      <c r="L232" s="108">
        <v>0</v>
      </c>
      <c r="M232" s="108">
        <f t="shared" ref="M232" si="639">(K232+J232+L232)/D232</f>
        <v>150</v>
      </c>
      <c r="N232" s="109">
        <f t="shared" ref="N232" si="640">M232*D232</f>
        <v>15000</v>
      </c>
    </row>
    <row r="233" spans="1:14" s="79" customFormat="1" ht="14.25" customHeight="1" x14ac:dyDescent="0.25">
      <c r="A233" s="103">
        <v>43560</v>
      </c>
      <c r="B233" s="104" t="s">
        <v>5</v>
      </c>
      <c r="C233" s="104" t="s">
        <v>55</v>
      </c>
      <c r="D233" s="105">
        <v>5000</v>
      </c>
      <c r="E233" s="104" t="s">
        <v>1</v>
      </c>
      <c r="F233" s="104">
        <v>227.5</v>
      </c>
      <c r="G233" s="104">
        <v>228.5</v>
      </c>
      <c r="H233" s="104">
        <v>229.5</v>
      </c>
      <c r="I233" s="106">
        <v>0</v>
      </c>
      <c r="J233" s="107">
        <f t="shared" ref="J233" si="641">(IF(E233="SHORT",F233-G233,IF(E233="LONG",G233-F233)))*D233</f>
        <v>5000</v>
      </c>
      <c r="K233" s="108">
        <f>(IF(E233="SHORT",IF(H233="",0,G233-H233),IF(E233="LONG",IF(H233="",0,H233-G233))))*D233</f>
        <v>5000</v>
      </c>
      <c r="L233" s="108">
        <v>0</v>
      </c>
      <c r="M233" s="108">
        <f t="shared" ref="M233" si="642">(K233+J233+L233)/D233</f>
        <v>2</v>
      </c>
      <c r="N233" s="109">
        <f t="shared" ref="N233" si="643">M233*D233</f>
        <v>10000</v>
      </c>
    </row>
    <row r="234" spans="1:14" s="79" customFormat="1" ht="14.25" customHeight="1" x14ac:dyDescent="0.25">
      <c r="A234" s="103">
        <v>43560</v>
      </c>
      <c r="B234" s="104" t="s">
        <v>31</v>
      </c>
      <c r="C234" s="104" t="s">
        <v>53</v>
      </c>
      <c r="D234" s="105">
        <v>100</v>
      </c>
      <c r="E234" s="104" t="s">
        <v>1</v>
      </c>
      <c r="F234" s="104">
        <v>4303</v>
      </c>
      <c r="G234" s="104">
        <v>4320</v>
      </c>
      <c r="H234" s="104">
        <v>4340</v>
      </c>
      <c r="I234" s="106">
        <v>0</v>
      </c>
      <c r="J234" s="107">
        <f t="shared" ref="J234" si="644">(IF(E234="SHORT",F234-G234,IF(E234="LONG",G234-F234)))*D234</f>
        <v>1700</v>
      </c>
      <c r="K234" s="108">
        <f>(IF(E234="SHORT",IF(H234="",0,G234-H234),IF(E234="LONG",IF(H234="",0,H234-G234))))*D234</f>
        <v>2000</v>
      </c>
      <c r="L234" s="108">
        <v>0</v>
      </c>
      <c r="M234" s="108">
        <f t="shared" ref="M234" si="645">(K234+J234+L234)/D234</f>
        <v>37</v>
      </c>
      <c r="N234" s="109">
        <f t="shared" ref="N234" si="646">M234*D234</f>
        <v>3700</v>
      </c>
    </row>
    <row r="235" spans="1:14" s="79" customFormat="1" ht="14.25" customHeight="1" x14ac:dyDescent="0.25">
      <c r="A235" s="103">
        <v>43560</v>
      </c>
      <c r="B235" s="104" t="s">
        <v>8</v>
      </c>
      <c r="C235" s="104" t="s">
        <v>56</v>
      </c>
      <c r="D235" s="105">
        <v>30</v>
      </c>
      <c r="E235" s="104" t="s">
        <v>1</v>
      </c>
      <c r="F235" s="104">
        <v>37600</v>
      </c>
      <c r="G235" s="104">
        <v>37700</v>
      </c>
      <c r="H235" s="104">
        <v>0</v>
      </c>
      <c r="I235" s="106">
        <v>0</v>
      </c>
      <c r="J235" s="107">
        <f t="shared" ref="J235" si="647">(IF(E235="SHORT",F235-G235,IF(E235="LONG",G235-F235)))*D235</f>
        <v>3000</v>
      </c>
      <c r="K235" s="108">
        <v>0</v>
      </c>
      <c r="L235" s="108">
        <v>0</v>
      </c>
      <c r="M235" s="108">
        <f t="shared" ref="M235" si="648">(K235+J235+L235)/D235</f>
        <v>100</v>
      </c>
      <c r="N235" s="109">
        <f t="shared" ref="N235" si="649">M235*D235</f>
        <v>3000</v>
      </c>
    </row>
    <row r="236" spans="1:14" s="79" customFormat="1" ht="14.25" customHeight="1" x14ac:dyDescent="0.25">
      <c r="A236" s="103">
        <v>43559</v>
      </c>
      <c r="B236" s="104" t="s">
        <v>31</v>
      </c>
      <c r="C236" s="104" t="s">
        <v>53</v>
      </c>
      <c r="D236" s="105">
        <v>100</v>
      </c>
      <c r="E236" s="104" t="s">
        <v>1</v>
      </c>
      <c r="F236" s="104">
        <v>4320</v>
      </c>
      <c r="G236" s="104">
        <v>4340</v>
      </c>
      <c r="H236" s="104">
        <v>0</v>
      </c>
      <c r="I236" s="106">
        <v>0</v>
      </c>
      <c r="J236" s="107">
        <f t="shared" ref="J236" si="650">(IF(E236="SHORT",F236-G236,IF(E236="LONG",G236-F236)))*D236</f>
        <v>2000</v>
      </c>
      <c r="K236" s="108">
        <v>0</v>
      </c>
      <c r="L236" s="108">
        <v>0</v>
      </c>
      <c r="M236" s="108">
        <f t="shared" ref="M236" si="651">(K236+J236+L236)/D236</f>
        <v>20</v>
      </c>
      <c r="N236" s="109">
        <f t="shared" ref="N236" si="652">M236*D236</f>
        <v>2000</v>
      </c>
    </row>
    <row r="237" spans="1:14" s="79" customFormat="1" ht="14.25" customHeight="1" x14ac:dyDescent="0.25">
      <c r="A237" s="103">
        <v>43559</v>
      </c>
      <c r="B237" s="104" t="s">
        <v>0</v>
      </c>
      <c r="C237" s="104" t="s">
        <v>56</v>
      </c>
      <c r="D237" s="105">
        <v>100</v>
      </c>
      <c r="E237" s="104" t="s">
        <v>2</v>
      </c>
      <c r="F237" s="104">
        <v>31740</v>
      </c>
      <c r="G237" s="104">
        <v>31820</v>
      </c>
      <c r="H237" s="104">
        <v>0</v>
      </c>
      <c r="I237" s="106">
        <v>0</v>
      </c>
      <c r="J237" s="107">
        <f t="shared" ref="J237" si="653">(IF(E237="SHORT",F237-G237,IF(E237="LONG",G237-F237)))*D237</f>
        <v>-8000</v>
      </c>
      <c r="K237" s="108">
        <v>0</v>
      </c>
      <c r="L237" s="108">
        <v>0</v>
      </c>
      <c r="M237" s="108">
        <f t="shared" ref="M237" si="654">(K237+J237+L237)/D237</f>
        <v>-80</v>
      </c>
      <c r="N237" s="109">
        <f t="shared" ref="N237" si="655">M237*D237</f>
        <v>-8000</v>
      </c>
    </row>
    <row r="238" spans="1:14" s="79" customFormat="1" ht="14.25" customHeight="1" x14ac:dyDescent="0.25">
      <c r="A238" s="103">
        <v>43559</v>
      </c>
      <c r="B238" s="104" t="s">
        <v>8</v>
      </c>
      <c r="C238" s="104" t="s">
        <v>56</v>
      </c>
      <c r="D238" s="105">
        <v>30</v>
      </c>
      <c r="E238" s="104" t="s">
        <v>2</v>
      </c>
      <c r="F238" s="104">
        <v>37380</v>
      </c>
      <c r="G238" s="104">
        <v>37280</v>
      </c>
      <c r="H238" s="104">
        <v>37180</v>
      </c>
      <c r="I238" s="106">
        <v>0</v>
      </c>
      <c r="J238" s="107">
        <f t="shared" ref="J238" si="656">(IF(E238="SHORT",F238-G238,IF(E238="LONG",G238-F238)))*D238</f>
        <v>3000</v>
      </c>
      <c r="K238" s="108">
        <f>(IF(E238="SHORT",IF(H238="",0,G238-H238),IF(E238="LONG",IF(H238="",0,H238-G238))))*D238</f>
        <v>3000</v>
      </c>
      <c r="L238" s="108">
        <v>0</v>
      </c>
      <c r="M238" s="108">
        <f t="shared" ref="M238" si="657">(K238+J238+L238)/D238</f>
        <v>200</v>
      </c>
      <c r="N238" s="109">
        <f t="shared" ref="N238" si="658">M238*D238</f>
        <v>6000</v>
      </c>
    </row>
    <row r="239" spans="1:14" s="79" customFormat="1" ht="14.25" customHeight="1" x14ac:dyDescent="0.25">
      <c r="A239" s="103">
        <v>43558</v>
      </c>
      <c r="B239" s="104" t="s">
        <v>0</v>
      </c>
      <c r="C239" s="104" t="s">
        <v>56</v>
      </c>
      <c r="D239" s="105">
        <v>100</v>
      </c>
      <c r="E239" s="104" t="s">
        <v>2</v>
      </c>
      <c r="F239" s="104">
        <v>31620</v>
      </c>
      <c r="G239" s="104">
        <v>31550</v>
      </c>
      <c r="H239" s="104">
        <v>31500</v>
      </c>
      <c r="I239" s="106">
        <v>0</v>
      </c>
      <c r="J239" s="107">
        <f t="shared" ref="J239" si="659">(IF(E239="SHORT",F239-G239,IF(E239="LONG",G239-F239)))*D239</f>
        <v>7000</v>
      </c>
      <c r="K239" s="108">
        <f>(IF(E239="SHORT",IF(H239="",0,G239-H239),IF(E239="LONG",IF(H239="",0,H239-G239))))*D239</f>
        <v>5000</v>
      </c>
      <c r="L239" s="108">
        <v>0</v>
      </c>
      <c r="M239" s="108">
        <f t="shared" ref="M239" si="660">(K239+J239+L239)/D239</f>
        <v>120</v>
      </c>
      <c r="N239" s="109">
        <f t="shared" ref="N239" si="661">M239*D239</f>
        <v>12000</v>
      </c>
    </row>
    <row r="240" spans="1:14" s="79" customFormat="1" ht="14.25" customHeight="1" x14ac:dyDescent="0.25">
      <c r="A240" s="103">
        <v>43558</v>
      </c>
      <c r="B240" s="104" t="s">
        <v>8</v>
      </c>
      <c r="C240" s="104" t="s">
        <v>56</v>
      </c>
      <c r="D240" s="105">
        <v>30</v>
      </c>
      <c r="E240" s="104" t="s">
        <v>2</v>
      </c>
      <c r="F240" s="104">
        <v>37460</v>
      </c>
      <c r="G240" s="104">
        <v>37320</v>
      </c>
      <c r="H240" s="104">
        <v>37120</v>
      </c>
      <c r="I240" s="106">
        <v>0</v>
      </c>
      <c r="J240" s="107">
        <f t="shared" ref="J240" si="662">(IF(E240="SHORT",F240-G240,IF(E240="LONG",G240-F240)))*D240</f>
        <v>4200</v>
      </c>
      <c r="K240" s="108">
        <f>(IF(E240="SHORT",IF(H240="",0,G240-H240),IF(E240="LONG",IF(H240="",0,H240-G240))))*D240</f>
        <v>6000</v>
      </c>
      <c r="L240" s="108">
        <v>0</v>
      </c>
      <c r="M240" s="108">
        <f t="shared" ref="M240" si="663">(K240+J240+L240)/D240</f>
        <v>340</v>
      </c>
      <c r="N240" s="109">
        <f t="shared" ref="N240" si="664">M240*D240</f>
        <v>10200</v>
      </c>
    </row>
    <row r="241" spans="1:14" s="79" customFormat="1" ht="14.25" customHeight="1" x14ac:dyDescent="0.25">
      <c r="A241" s="103">
        <v>43558</v>
      </c>
      <c r="B241" s="104" t="s">
        <v>93</v>
      </c>
      <c r="C241" s="104" t="s">
        <v>55</v>
      </c>
      <c r="D241" s="105">
        <v>5000</v>
      </c>
      <c r="E241" s="104" t="s">
        <v>1</v>
      </c>
      <c r="F241" s="104">
        <v>138</v>
      </c>
      <c r="G241" s="104">
        <v>138.5</v>
      </c>
      <c r="H241" s="104">
        <v>0</v>
      </c>
      <c r="I241" s="106">
        <v>0</v>
      </c>
      <c r="J241" s="107">
        <f t="shared" ref="J241" si="665">(IF(E241="SHORT",F241-G241,IF(E241="LONG",G241-F241)))*D241</f>
        <v>2500</v>
      </c>
      <c r="K241" s="108">
        <v>0</v>
      </c>
      <c r="L241" s="108">
        <v>0</v>
      </c>
      <c r="M241" s="108">
        <f t="shared" ref="M241" si="666">(K241+J241+L241)/D241</f>
        <v>0.5</v>
      </c>
      <c r="N241" s="109">
        <f t="shared" ref="N241" si="667">M241*D241</f>
        <v>2500</v>
      </c>
    </row>
    <row r="242" spans="1:14" s="79" customFormat="1" ht="14.25" customHeight="1" x14ac:dyDescent="0.25">
      <c r="A242" s="103">
        <v>43558</v>
      </c>
      <c r="B242" s="104" t="s">
        <v>31</v>
      </c>
      <c r="C242" s="104" t="s">
        <v>53</v>
      </c>
      <c r="D242" s="105">
        <v>100</v>
      </c>
      <c r="E242" s="104" t="s">
        <v>1</v>
      </c>
      <c r="F242" s="104">
        <v>4330</v>
      </c>
      <c r="G242" s="104">
        <v>4295</v>
      </c>
      <c r="H242" s="104">
        <v>0</v>
      </c>
      <c r="I242" s="106">
        <v>0</v>
      </c>
      <c r="J242" s="107">
        <f t="shared" ref="J242" si="668">(IF(E242="SHORT",F242-G242,IF(E242="LONG",G242-F242)))*D242</f>
        <v>-3500</v>
      </c>
      <c r="K242" s="108">
        <v>0</v>
      </c>
      <c r="L242" s="108">
        <v>0</v>
      </c>
      <c r="M242" s="108">
        <f t="shared" ref="M242" si="669">(K242+J242+L242)/D242</f>
        <v>-35</v>
      </c>
      <c r="N242" s="109">
        <f t="shared" ref="N242" si="670">M242*D242</f>
        <v>-3500</v>
      </c>
    </row>
    <row r="243" spans="1:14" s="79" customFormat="1" ht="14.25" customHeight="1" x14ac:dyDescent="0.25">
      <c r="A243" s="103">
        <v>43557</v>
      </c>
      <c r="B243" s="104" t="s">
        <v>31</v>
      </c>
      <c r="C243" s="104" t="s">
        <v>53</v>
      </c>
      <c r="D243" s="105">
        <v>100</v>
      </c>
      <c r="E243" s="104" t="s">
        <v>1</v>
      </c>
      <c r="F243" s="104">
        <v>4285</v>
      </c>
      <c r="G243" s="104">
        <v>4305</v>
      </c>
      <c r="H243" s="104">
        <v>4335</v>
      </c>
      <c r="I243" s="106">
        <v>0</v>
      </c>
      <c r="J243" s="107">
        <f t="shared" ref="J243" si="671">(IF(E243="SHORT",F243-G243,IF(E243="LONG",G243-F243)))*D243</f>
        <v>2000</v>
      </c>
      <c r="K243" s="108">
        <f>(IF(E243="SHORT",IF(H243="",0,G243-H243),IF(E243="LONG",IF(H243="",0,H243-G243))))*D243</f>
        <v>3000</v>
      </c>
      <c r="L243" s="108">
        <v>0</v>
      </c>
      <c r="M243" s="108">
        <f t="shared" ref="M243" si="672">(K243+J243+L243)/D243</f>
        <v>50</v>
      </c>
      <c r="N243" s="109">
        <f t="shared" ref="N243" si="673">M243*D243</f>
        <v>5000</v>
      </c>
    </row>
    <row r="244" spans="1:14" s="79" customFormat="1" ht="14.25" customHeight="1" x14ac:dyDescent="0.25">
      <c r="A244" s="103">
        <v>43557</v>
      </c>
      <c r="B244" s="104" t="s">
        <v>0</v>
      </c>
      <c r="C244" s="104" t="s">
        <v>56</v>
      </c>
      <c r="D244" s="105">
        <v>100</v>
      </c>
      <c r="E244" s="104" t="s">
        <v>2</v>
      </c>
      <c r="F244" s="104">
        <v>31730</v>
      </c>
      <c r="G244" s="104">
        <v>31680</v>
      </c>
      <c r="H244" s="104">
        <v>0</v>
      </c>
      <c r="I244" s="106">
        <v>0</v>
      </c>
      <c r="J244" s="107">
        <f t="shared" ref="J244" si="674">(IF(E244="SHORT",F244-G244,IF(E244="LONG",G244-F244)))*D244</f>
        <v>5000</v>
      </c>
      <c r="K244" s="108">
        <v>0</v>
      </c>
      <c r="L244" s="108">
        <v>0</v>
      </c>
      <c r="M244" s="108">
        <f t="shared" ref="M244" si="675">(K244+J244+L244)/D244</f>
        <v>50</v>
      </c>
      <c r="N244" s="109">
        <f t="shared" ref="N244" si="676">M244*D244</f>
        <v>5000</v>
      </c>
    </row>
    <row r="245" spans="1:14" s="79" customFormat="1" ht="14.25" customHeight="1" x14ac:dyDescent="0.25">
      <c r="A245" s="103">
        <v>43557</v>
      </c>
      <c r="B245" s="104" t="s">
        <v>8</v>
      </c>
      <c r="C245" s="104" t="s">
        <v>56</v>
      </c>
      <c r="D245" s="105">
        <v>30</v>
      </c>
      <c r="E245" s="104" t="s">
        <v>2</v>
      </c>
      <c r="F245" s="104">
        <v>37400</v>
      </c>
      <c r="G245" s="104">
        <v>37300</v>
      </c>
      <c r="H245" s="104">
        <v>0</v>
      </c>
      <c r="I245" s="106">
        <v>0</v>
      </c>
      <c r="J245" s="107">
        <f t="shared" ref="J245" si="677">(IF(E245="SHORT",F245-G245,IF(E245="LONG",G245-F245)))*D245</f>
        <v>3000</v>
      </c>
      <c r="K245" s="108">
        <v>0</v>
      </c>
      <c r="L245" s="108">
        <v>0</v>
      </c>
      <c r="M245" s="108">
        <f t="shared" ref="M245" si="678">(K245+J245+L245)/D245</f>
        <v>100</v>
      </c>
      <c r="N245" s="109">
        <f t="shared" ref="N245" si="679">M245*D245</f>
        <v>3000</v>
      </c>
    </row>
    <row r="246" spans="1:14" s="79" customFormat="1" ht="14.25" customHeight="1" x14ac:dyDescent="0.25">
      <c r="A246" s="103">
        <v>43557</v>
      </c>
      <c r="B246" s="104" t="s">
        <v>93</v>
      </c>
      <c r="C246" s="104" t="s">
        <v>55</v>
      </c>
      <c r="D246" s="105">
        <v>5000</v>
      </c>
      <c r="E246" s="104" t="s">
        <v>1</v>
      </c>
      <c r="F246" s="104">
        <v>138.80000000000001</v>
      </c>
      <c r="G246" s="104">
        <v>137.5</v>
      </c>
      <c r="H246" s="104">
        <v>0</v>
      </c>
      <c r="I246" s="106">
        <v>0</v>
      </c>
      <c r="J246" s="107">
        <f t="shared" ref="J246" si="680">(IF(E246="SHORT",F246-G246,IF(E246="LONG",G246-F246)))*D246</f>
        <v>-6500.0000000000564</v>
      </c>
      <c r="K246" s="108">
        <v>0</v>
      </c>
      <c r="L246" s="108">
        <v>0</v>
      </c>
      <c r="M246" s="108">
        <f t="shared" ref="M246" si="681">(K246+J246+L246)/D246</f>
        <v>-1.3000000000000114</v>
      </c>
      <c r="N246" s="109">
        <f t="shared" ref="N246" si="682">M246*D246</f>
        <v>-6500.0000000000564</v>
      </c>
    </row>
    <row r="247" spans="1:14" s="79" customFormat="1" ht="14.25" customHeight="1" x14ac:dyDescent="0.25">
      <c r="A247" s="103">
        <v>43556</v>
      </c>
      <c r="B247" s="104" t="s">
        <v>0</v>
      </c>
      <c r="C247" s="104" t="s">
        <v>56</v>
      </c>
      <c r="D247" s="105">
        <v>100</v>
      </c>
      <c r="E247" s="104" t="s">
        <v>2</v>
      </c>
      <c r="F247" s="104">
        <v>31610</v>
      </c>
      <c r="G247" s="104">
        <v>31680</v>
      </c>
      <c r="H247" s="104">
        <v>0</v>
      </c>
      <c r="I247" s="106">
        <v>0</v>
      </c>
      <c r="J247" s="107">
        <f t="shared" ref="J247:J259" si="683">(IF(E247="SHORT",F247-G247,IF(E247="LONG",G247-F247)))*D247</f>
        <v>-7000</v>
      </c>
      <c r="K247" s="108">
        <v>0</v>
      </c>
      <c r="L247" s="108">
        <v>0</v>
      </c>
      <c r="M247" s="108">
        <f t="shared" ref="M247:M259" si="684">(K247+J247+L247)/D247</f>
        <v>-70</v>
      </c>
      <c r="N247" s="109">
        <f t="shared" ref="N247:N259" si="685">M247*D247</f>
        <v>-7000</v>
      </c>
    </row>
    <row r="248" spans="1:14" s="79" customFormat="1" ht="14.25" customHeight="1" x14ac:dyDescent="0.25">
      <c r="A248" s="103">
        <v>43556</v>
      </c>
      <c r="B248" s="104" t="s">
        <v>8</v>
      </c>
      <c r="C248" s="104" t="s">
        <v>56</v>
      </c>
      <c r="D248" s="105">
        <v>30</v>
      </c>
      <c r="E248" s="104" t="s">
        <v>2</v>
      </c>
      <c r="F248" s="104">
        <v>37720</v>
      </c>
      <c r="G248" s="104">
        <v>37550</v>
      </c>
      <c r="H248" s="104">
        <v>0</v>
      </c>
      <c r="I248" s="106">
        <v>0</v>
      </c>
      <c r="J248" s="107">
        <f t="shared" si="683"/>
        <v>5100</v>
      </c>
      <c r="K248" s="108">
        <v>0</v>
      </c>
      <c r="L248" s="108">
        <v>0</v>
      </c>
      <c r="M248" s="108">
        <f t="shared" si="684"/>
        <v>170</v>
      </c>
      <c r="N248" s="109">
        <f t="shared" si="685"/>
        <v>5100</v>
      </c>
    </row>
    <row r="249" spans="1:14" s="79" customFormat="1" ht="14.25" customHeight="1" x14ac:dyDescent="0.25">
      <c r="A249" s="103">
        <v>43556</v>
      </c>
      <c r="B249" s="104" t="s">
        <v>31</v>
      </c>
      <c r="C249" s="104" t="s">
        <v>53</v>
      </c>
      <c r="D249" s="105">
        <v>100</v>
      </c>
      <c r="E249" s="104" t="s">
        <v>1</v>
      </c>
      <c r="F249" s="104">
        <v>4215</v>
      </c>
      <c r="G249" s="104">
        <v>4235</v>
      </c>
      <c r="H249" s="104">
        <v>4255</v>
      </c>
      <c r="I249" s="106">
        <v>0</v>
      </c>
      <c r="J249" s="107">
        <f t="shared" si="683"/>
        <v>2000</v>
      </c>
      <c r="K249" s="108">
        <f>(IF(E249="SHORT",IF(H249="",0,G249-H249),IF(E249="LONG",IF(H249="",0,H249-G249))))*D249</f>
        <v>2000</v>
      </c>
      <c r="L249" s="108">
        <v>0</v>
      </c>
      <c r="M249" s="108">
        <f t="shared" si="684"/>
        <v>40</v>
      </c>
      <c r="N249" s="109">
        <f t="shared" si="685"/>
        <v>4000</v>
      </c>
    </row>
    <row r="250" spans="1:14" s="79" customFormat="1" ht="14.25" customHeight="1" x14ac:dyDescent="0.25">
      <c r="A250" s="110"/>
      <c r="B250" s="111"/>
      <c r="C250" s="111"/>
      <c r="D250" s="112"/>
      <c r="E250" s="111"/>
      <c r="F250" s="111"/>
      <c r="G250" s="111"/>
      <c r="H250" s="111"/>
      <c r="I250" s="130" t="s">
        <v>97</v>
      </c>
      <c r="J250" s="131">
        <f>SUM(J184:J249)</f>
        <v>63974.999999999956</v>
      </c>
      <c r="K250" s="131"/>
      <c r="L250" s="131"/>
      <c r="M250" s="131" t="s">
        <v>22</v>
      </c>
      <c r="N250" s="131">
        <f>SUM(N5:N249)</f>
        <v>1949664.9999999979</v>
      </c>
    </row>
    <row r="251" spans="1:14" s="79" customFormat="1" ht="14.25" customHeight="1" x14ac:dyDescent="0.25">
      <c r="A251" s="103"/>
      <c r="B251" s="104"/>
      <c r="C251" s="104"/>
      <c r="D251" s="105"/>
      <c r="E251" s="104"/>
      <c r="F251" s="104"/>
      <c r="G251" s="104"/>
      <c r="H251" s="104"/>
      <c r="I251" s="106"/>
      <c r="J251" s="107"/>
      <c r="K251" s="108"/>
      <c r="L251" s="108"/>
      <c r="M251" s="108"/>
      <c r="N251" s="109"/>
    </row>
    <row r="252" spans="1:14" s="79" customFormat="1" ht="14.25" customHeight="1" x14ac:dyDescent="0.25">
      <c r="A252" s="133" t="s">
        <v>108</v>
      </c>
      <c r="B252" s="134" t="s">
        <v>109</v>
      </c>
      <c r="C252" s="135" t="s">
        <v>110</v>
      </c>
      <c r="D252" s="136" t="s">
        <v>111</v>
      </c>
      <c r="E252" s="136" t="s">
        <v>112</v>
      </c>
      <c r="F252" s="135" t="s">
        <v>107</v>
      </c>
      <c r="G252" s="104"/>
      <c r="H252" s="104"/>
      <c r="I252" s="106"/>
      <c r="J252" s="107"/>
      <c r="K252" s="108"/>
      <c r="L252" s="108"/>
      <c r="M252" s="108"/>
      <c r="N252" s="109"/>
    </row>
    <row r="253" spans="1:14" s="79" customFormat="1" ht="14.25" customHeight="1" x14ac:dyDescent="0.25">
      <c r="A253" s="117" t="s">
        <v>113</v>
      </c>
      <c r="B253" s="118">
        <v>0</v>
      </c>
      <c r="C253" s="119">
        <f>SUM(A253-B253)</f>
        <v>62</v>
      </c>
      <c r="D253" s="120">
        <v>19</v>
      </c>
      <c r="E253" s="119">
        <f>SUM(C253-D253)</f>
        <v>43</v>
      </c>
      <c r="F253" s="119">
        <f>E253*100/C253</f>
        <v>69.354838709677423</v>
      </c>
      <c r="G253" s="104"/>
      <c r="H253" s="104"/>
      <c r="I253" s="106"/>
      <c r="J253" s="107"/>
      <c r="K253" s="108"/>
      <c r="L253" s="108"/>
      <c r="M253" s="108"/>
      <c r="N253" s="109"/>
    </row>
    <row r="254" spans="1:14" s="79" customFormat="1" ht="14.25" customHeight="1" x14ac:dyDescent="0.25">
      <c r="A254" s="103"/>
      <c r="B254" s="104"/>
      <c r="C254" s="104"/>
      <c r="D254" s="105"/>
      <c r="E254" s="104"/>
      <c r="F254" s="104"/>
      <c r="G254" s="104"/>
      <c r="H254" s="104"/>
      <c r="I254" s="106"/>
      <c r="J254" s="107"/>
      <c r="K254" s="108"/>
      <c r="L254" s="108"/>
      <c r="M254" s="108"/>
      <c r="N254" s="109"/>
    </row>
    <row r="255" spans="1:14" s="79" customFormat="1" ht="14.25" customHeight="1" x14ac:dyDescent="0.25">
      <c r="A255" s="110"/>
      <c r="B255" s="111"/>
      <c r="C255" s="111"/>
      <c r="D255" s="112"/>
      <c r="E255" s="111"/>
      <c r="F255" s="111"/>
      <c r="G255" s="132">
        <v>43525</v>
      </c>
      <c r="H255" s="111"/>
      <c r="I255" s="113"/>
      <c r="J255" s="114"/>
      <c r="K255" s="115"/>
      <c r="L255" s="115"/>
      <c r="M255" s="115"/>
      <c r="N255" s="116"/>
    </row>
    <row r="256" spans="1:14" s="79" customFormat="1" ht="14.25" customHeight="1" x14ac:dyDescent="0.2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2" t="s">
        <v>107</v>
      </c>
      <c r="M256" s="115"/>
      <c r="N256" s="137">
        <v>0.69</v>
      </c>
    </row>
    <row r="257" spans="1:14" s="79" customFormat="1" ht="14.25" customHeight="1" x14ac:dyDescent="0.25">
      <c r="A257" s="103">
        <v>43553</v>
      </c>
      <c r="B257" s="104" t="s">
        <v>0</v>
      </c>
      <c r="C257" s="104" t="s">
        <v>56</v>
      </c>
      <c r="D257" s="105">
        <v>100</v>
      </c>
      <c r="E257" s="104" t="s">
        <v>2</v>
      </c>
      <c r="F257" s="104">
        <v>31750</v>
      </c>
      <c r="G257" s="104">
        <v>31700</v>
      </c>
      <c r="H257" s="104">
        <v>0</v>
      </c>
      <c r="I257" s="106">
        <v>0</v>
      </c>
      <c r="J257" s="107">
        <f>(IF(E257="SHORT",F257-G257,IF(E257="LONG",G257-F257)))*D257</f>
        <v>5000</v>
      </c>
      <c r="K257" s="108">
        <v>0</v>
      </c>
      <c r="L257" s="108">
        <v>0</v>
      </c>
      <c r="M257" s="108">
        <f>(K257+J257+L257)/D257</f>
        <v>50</v>
      </c>
      <c r="N257" s="109">
        <f>M257*D257</f>
        <v>5000</v>
      </c>
    </row>
    <row r="258" spans="1:14" s="79" customFormat="1" ht="14.25" customHeight="1" x14ac:dyDescent="0.25">
      <c r="A258" s="103">
        <v>43553</v>
      </c>
      <c r="B258" s="104" t="s">
        <v>31</v>
      </c>
      <c r="C258" s="104" t="s">
        <v>53</v>
      </c>
      <c r="D258" s="105">
        <v>100</v>
      </c>
      <c r="E258" s="104" t="s">
        <v>1</v>
      </c>
      <c r="F258" s="104">
        <v>4165</v>
      </c>
      <c r="G258" s="104">
        <v>4185</v>
      </c>
      <c r="H258" s="104">
        <v>4205</v>
      </c>
      <c r="I258" s="106">
        <v>206</v>
      </c>
      <c r="J258" s="107">
        <f t="shared" si="683"/>
        <v>2000</v>
      </c>
      <c r="K258" s="108">
        <f>(IF(E258="SHORT",IF(H258="",0,G258-H258),IF(E258="LONG",IF(H258="",0,H258-G258))))*D258</f>
        <v>2000</v>
      </c>
      <c r="L258" s="108">
        <v>0</v>
      </c>
      <c r="M258" s="108">
        <f t="shared" si="684"/>
        <v>40</v>
      </c>
      <c r="N258" s="109">
        <f t="shared" si="685"/>
        <v>4000</v>
      </c>
    </row>
    <row r="259" spans="1:14" s="79" customFormat="1" ht="14.25" customHeight="1" x14ac:dyDescent="0.25">
      <c r="A259" s="103">
        <v>43553</v>
      </c>
      <c r="B259" s="104" t="s">
        <v>5</v>
      </c>
      <c r="C259" s="104" t="s">
        <v>55</v>
      </c>
      <c r="D259" s="105">
        <v>5000</v>
      </c>
      <c r="E259" s="104" t="s">
        <v>1</v>
      </c>
      <c r="F259" s="104">
        <v>204.5</v>
      </c>
      <c r="G259" s="104">
        <v>205</v>
      </c>
      <c r="H259" s="104">
        <v>205.5</v>
      </c>
      <c r="I259" s="106">
        <v>206</v>
      </c>
      <c r="J259" s="107">
        <f t="shared" si="683"/>
        <v>2500</v>
      </c>
      <c r="K259" s="108">
        <f>(IF(E259="SHORT",IF(H259="",0,G259-H259),IF(E259="LONG",IF(H259="",0,H259-G259))))*D259</f>
        <v>2500</v>
      </c>
      <c r="L259" s="108">
        <v>0</v>
      </c>
      <c r="M259" s="108">
        <f t="shared" si="684"/>
        <v>1</v>
      </c>
      <c r="N259" s="109">
        <f t="shared" si="685"/>
        <v>5000</v>
      </c>
    </row>
    <row r="260" spans="1:14" s="79" customFormat="1" ht="14.25" customHeight="1" x14ac:dyDescent="0.25">
      <c r="A260" s="103">
        <v>43552</v>
      </c>
      <c r="B260" s="104" t="s">
        <v>31</v>
      </c>
      <c r="C260" s="104" t="s">
        <v>53</v>
      </c>
      <c r="D260" s="105">
        <v>100</v>
      </c>
      <c r="E260" s="104" t="s">
        <v>1</v>
      </c>
      <c r="F260" s="104">
        <v>4080</v>
      </c>
      <c r="G260" s="104">
        <v>4105</v>
      </c>
      <c r="H260" s="104">
        <v>0</v>
      </c>
      <c r="I260" s="106">
        <v>0</v>
      </c>
      <c r="J260" s="107">
        <f t="shared" ref="J260" si="686">(IF(E260="SHORT",F260-G260,IF(E260="LONG",G260-F260)))*D260</f>
        <v>2500</v>
      </c>
      <c r="K260" s="108">
        <v>0</v>
      </c>
      <c r="L260" s="108">
        <v>0</v>
      </c>
      <c r="M260" s="108">
        <f t="shared" ref="M260" si="687">(K260+J260+L260)/D260</f>
        <v>25</v>
      </c>
      <c r="N260" s="109">
        <f t="shared" ref="N260" si="688">M260*D260</f>
        <v>2500</v>
      </c>
    </row>
    <row r="261" spans="1:14" s="79" customFormat="1" ht="14.25" customHeight="1" x14ac:dyDescent="0.25">
      <c r="A261" s="103">
        <v>43552</v>
      </c>
      <c r="B261" s="104" t="s">
        <v>6</v>
      </c>
      <c r="C261" s="104" t="s">
        <v>55</v>
      </c>
      <c r="D261" s="105">
        <v>5000</v>
      </c>
      <c r="E261" s="104" t="s">
        <v>1</v>
      </c>
      <c r="F261" s="104">
        <v>139.19999999999999</v>
      </c>
      <c r="G261" s="104">
        <v>138.5</v>
      </c>
      <c r="H261" s="104">
        <v>0</v>
      </c>
      <c r="I261" s="106">
        <v>0</v>
      </c>
      <c r="J261" s="107">
        <f t="shared" ref="J261" si="689">(IF(E261="SHORT",F261-G261,IF(E261="LONG",G261-F261)))*D261</f>
        <v>-3499.9999999999432</v>
      </c>
      <c r="K261" s="108">
        <v>0</v>
      </c>
      <c r="L261" s="108">
        <v>0</v>
      </c>
      <c r="M261" s="108">
        <f t="shared" ref="M261" si="690">(K261+J261+L261)/D261</f>
        <v>-0.69999999999998863</v>
      </c>
      <c r="N261" s="109">
        <f t="shared" ref="N261" si="691">M261*D261</f>
        <v>-3499.9999999999432</v>
      </c>
    </row>
    <row r="262" spans="1:14" s="79" customFormat="1" ht="14.25" customHeight="1" x14ac:dyDescent="0.25">
      <c r="A262" s="103">
        <v>43552</v>
      </c>
      <c r="B262" s="104" t="s">
        <v>0</v>
      </c>
      <c r="C262" s="104" t="s">
        <v>56</v>
      </c>
      <c r="D262" s="105">
        <v>100</v>
      </c>
      <c r="E262" s="104" t="s">
        <v>1</v>
      </c>
      <c r="F262" s="104">
        <v>31950</v>
      </c>
      <c r="G262" s="104">
        <v>32000</v>
      </c>
      <c r="H262" s="104">
        <v>0</v>
      </c>
      <c r="I262" s="106">
        <v>0</v>
      </c>
      <c r="J262" s="107">
        <f t="shared" ref="J262" si="692">(IF(E262="SHORT",F262-G262,IF(E262="LONG",G262-F262)))*D262</f>
        <v>5000</v>
      </c>
      <c r="K262" s="108">
        <v>0</v>
      </c>
      <c r="L262" s="108">
        <v>0</v>
      </c>
      <c r="M262" s="108">
        <f t="shared" ref="M262" si="693">(K262+J262+L262)/D262</f>
        <v>50</v>
      </c>
      <c r="N262" s="109">
        <f t="shared" ref="N262" si="694">M262*D262</f>
        <v>5000</v>
      </c>
    </row>
    <row r="263" spans="1:14" s="79" customFormat="1" ht="14.25" customHeight="1" x14ac:dyDescent="0.25">
      <c r="A263" s="103">
        <v>43552</v>
      </c>
      <c r="B263" s="104" t="s">
        <v>8</v>
      </c>
      <c r="C263" s="104" t="s">
        <v>56</v>
      </c>
      <c r="D263" s="105">
        <v>30</v>
      </c>
      <c r="E263" s="104" t="s">
        <v>1</v>
      </c>
      <c r="F263" s="104">
        <v>37900</v>
      </c>
      <c r="G263" s="104">
        <v>37650</v>
      </c>
      <c r="H263" s="104">
        <v>0</v>
      </c>
      <c r="I263" s="106">
        <v>0</v>
      </c>
      <c r="J263" s="107">
        <f t="shared" ref="J263" si="695">(IF(E263="SHORT",F263-G263,IF(E263="LONG",G263-F263)))*D263</f>
        <v>-7500</v>
      </c>
      <c r="K263" s="108">
        <v>0</v>
      </c>
      <c r="L263" s="108">
        <v>0</v>
      </c>
      <c r="M263" s="108">
        <f t="shared" ref="M263" si="696">(K263+J263+L263)/D263</f>
        <v>-250</v>
      </c>
      <c r="N263" s="109">
        <f t="shared" ref="N263" si="697">M263*D263</f>
        <v>-7500</v>
      </c>
    </row>
    <row r="264" spans="1:14" s="79" customFormat="1" ht="14.25" customHeight="1" x14ac:dyDescent="0.25">
      <c r="A264" s="103">
        <v>43552</v>
      </c>
      <c r="B264" s="104" t="s">
        <v>31</v>
      </c>
      <c r="C264" s="104" t="s">
        <v>53</v>
      </c>
      <c r="D264" s="105">
        <v>100</v>
      </c>
      <c r="E264" s="104" t="s">
        <v>1</v>
      </c>
      <c r="F264" s="104">
        <v>4100</v>
      </c>
      <c r="G264" s="104">
        <v>4070</v>
      </c>
      <c r="H264" s="104">
        <v>0</v>
      </c>
      <c r="I264" s="106">
        <v>0</v>
      </c>
      <c r="J264" s="107">
        <f t="shared" ref="J264" si="698">(IF(E264="SHORT",F264-G264,IF(E264="LONG",G264-F264)))*D264</f>
        <v>-3000</v>
      </c>
      <c r="K264" s="108">
        <v>0</v>
      </c>
      <c r="L264" s="108">
        <v>0</v>
      </c>
      <c r="M264" s="108">
        <f t="shared" ref="M264" si="699">(K264+J264+L264)/D264</f>
        <v>-30</v>
      </c>
      <c r="N264" s="109">
        <f t="shared" ref="N264" si="700">M264*D264</f>
        <v>-3000</v>
      </c>
    </row>
    <row r="265" spans="1:14" s="79" customFormat="1" ht="14.25" customHeight="1" x14ac:dyDescent="0.25">
      <c r="A265" s="103">
        <v>43551</v>
      </c>
      <c r="B265" s="104" t="s">
        <v>0</v>
      </c>
      <c r="C265" s="104" t="s">
        <v>56</v>
      </c>
      <c r="D265" s="105">
        <v>100</v>
      </c>
      <c r="E265" s="104" t="s">
        <v>2</v>
      </c>
      <c r="F265" s="104">
        <v>32150</v>
      </c>
      <c r="G265" s="104">
        <v>32100</v>
      </c>
      <c r="H265" s="104">
        <v>32050</v>
      </c>
      <c r="I265" s="106">
        <v>32000</v>
      </c>
      <c r="J265" s="107">
        <f t="shared" ref="J265" si="701">(IF(E265="SHORT",F265-G265,IF(E265="LONG",G265-F265)))*D265</f>
        <v>5000</v>
      </c>
      <c r="K265" s="108">
        <f>(IF(E265="SHORT",IF(H265="",0,G265-H265),IF(E265="LONG",IF(H265="",0,H265-G265))))*D265</f>
        <v>5000</v>
      </c>
      <c r="L265" s="108">
        <v>2000</v>
      </c>
      <c r="M265" s="108">
        <f t="shared" ref="M265" si="702">(K265+J265+L265)/D265</f>
        <v>120</v>
      </c>
      <c r="N265" s="109">
        <f t="shared" ref="N265" si="703">M265*D265</f>
        <v>12000</v>
      </c>
    </row>
    <row r="266" spans="1:14" s="79" customFormat="1" ht="14.25" customHeight="1" x14ac:dyDescent="0.25">
      <c r="A266" s="103">
        <v>43551</v>
      </c>
      <c r="B266" s="104" t="s">
        <v>31</v>
      </c>
      <c r="C266" s="104" t="s">
        <v>53</v>
      </c>
      <c r="D266" s="105">
        <v>100</v>
      </c>
      <c r="E266" s="104" t="s">
        <v>1</v>
      </c>
      <c r="F266" s="104">
        <v>4125</v>
      </c>
      <c r="G266" s="104">
        <v>4145</v>
      </c>
      <c r="H266" s="104">
        <v>4165</v>
      </c>
      <c r="I266" s="106">
        <v>0</v>
      </c>
      <c r="J266" s="107">
        <f t="shared" ref="J266" si="704">(IF(E266="SHORT",F266-G266,IF(E266="LONG",G266-F266)))*D266</f>
        <v>2000</v>
      </c>
      <c r="K266" s="108">
        <f>(IF(E266="SHORT",IF(H266="",0,G266-H266),IF(E266="LONG",IF(H266="",0,H266-G266))))*D266</f>
        <v>2000</v>
      </c>
      <c r="L266" s="108">
        <v>0</v>
      </c>
      <c r="M266" s="108">
        <f t="shared" ref="M266" si="705">(K266+J266+L266)/D266</f>
        <v>40</v>
      </c>
      <c r="N266" s="109">
        <f t="shared" ref="N266" si="706">M266*D266</f>
        <v>4000</v>
      </c>
    </row>
    <row r="267" spans="1:14" s="79" customFormat="1" ht="14.25" customHeight="1" x14ac:dyDescent="0.25">
      <c r="A267" s="103">
        <v>43551</v>
      </c>
      <c r="B267" s="104" t="s">
        <v>4</v>
      </c>
      <c r="C267" s="104" t="s">
        <v>56</v>
      </c>
      <c r="D267" s="105">
        <v>30</v>
      </c>
      <c r="E267" s="104" t="s">
        <v>2</v>
      </c>
      <c r="F267" s="104">
        <v>38200</v>
      </c>
      <c r="G267" s="104">
        <v>38050</v>
      </c>
      <c r="H267" s="104">
        <v>0</v>
      </c>
      <c r="I267" s="106">
        <v>0</v>
      </c>
      <c r="J267" s="107">
        <f t="shared" ref="J267" si="707">(IF(E267="SHORT",F267-G267,IF(E267="LONG",G267-F267)))*D267</f>
        <v>4500</v>
      </c>
      <c r="K267" s="108">
        <v>0</v>
      </c>
      <c r="L267" s="108">
        <v>0</v>
      </c>
      <c r="M267" s="108">
        <f t="shared" ref="M267" si="708">(K267+J267+L267)/D267</f>
        <v>150</v>
      </c>
      <c r="N267" s="109">
        <f t="shared" ref="N267" si="709">M267*D267</f>
        <v>4500</v>
      </c>
    </row>
    <row r="268" spans="1:14" s="79" customFormat="1" ht="14.25" customHeight="1" x14ac:dyDescent="0.25">
      <c r="A268" s="103">
        <v>43551</v>
      </c>
      <c r="B268" s="104" t="s">
        <v>6</v>
      </c>
      <c r="C268" s="104" t="s">
        <v>55</v>
      </c>
      <c r="D268" s="105">
        <v>5000</v>
      </c>
      <c r="E268" s="104" t="s">
        <v>1</v>
      </c>
      <c r="F268" s="104">
        <v>137.55000000000001</v>
      </c>
      <c r="G268" s="104">
        <v>138</v>
      </c>
      <c r="H268" s="104">
        <v>0</v>
      </c>
      <c r="I268" s="106">
        <v>0</v>
      </c>
      <c r="J268" s="107">
        <f t="shared" ref="J268" si="710">(IF(E268="SHORT",F268-G268,IF(E268="LONG",G268-F268)))*D268</f>
        <v>2249.9999999999432</v>
      </c>
      <c r="K268" s="108">
        <v>0</v>
      </c>
      <c r="L268" s="108">
        <v>0</v>
      </c>
      <c r="M268" s="108">
        <f t="shared" ref="M268" si="711">(K268+J268+L268)/D268</f>
        <v>0.44999999999998863</v>
      </c>
      <c r="N268" s="109">
        <f t="shared" ref="N268" si="712">M268*D268</f>
        <v>2249.9999999999432</v>
      </c>
    </row>
    <row r="269" spans="1:14" s="79" customFormat="1" ht="14.25" customHeight="1" x14ac:dyDescent="0.25">
      <c r="A269" s="103">
        <v>43550</v>
      </c>
      <c r="B269" s="104" t="s">
        <v>0</v>
      </c>
      <c r="C269" s="104" t="s">
        <v>56</v>
      </c>
      <c r="D269" s="105">
        <v>100</v>
      </c>
      <c r="E269" s="104" t="s">
        <v>1</v>
      </c>
      <c r="F269" s="104">
        <v>32130</v>
      </c>
      <c r="G269" s="104">
        <v>32050</v>
      </c>
      <c r="H269" s="104">
        <v>0</v>
      </c>
      <c r="I269" s="106">
        <v>0</v>
      </c>
      <c r="J269" s="107">
        <f t="shared" ref="J269" si="713">(IF(E269="SHORT",F269-G269,IF(E269="LONG",G269-F269)))*D269</f>
        <v>-8000</v>
      </c>
      <c r="K269" s="108">
        <v>0</v>
      </c>
      <c r="L269" s="108">
        <v>0</v>
      </c>
      <c r="M269" s="108">
        <f t="shared" ref="M269" si="714">(K269+J269+L269)/D269</f>
        <v>-80</v>
      </c>
      <c r="N269" s="109">
        <f t="shared" ref="N269" si="715">M269*D269</f>
        <v>-8000</v>
      </c>
    </row>
    <row r="270" spans="1:14" s="79" customFormat="1" ht="14.25" customHeight="1" x14ac:dyDescent="0.25">
      <c r="A270" s="103">
        <v>43550</v>
      </c>
      <c r="B270" s="104" t="s">
        <v>4</v>
      </c>
      <c r="C270" s="104" t="s">
        <v>56</v>
      </c>
      <c r="D270" s="105">
        <v>30</v>
      </c>
      <c r="E270" s="104" t="s">
        <v>1</v>
      </c>
      <c r="F270" s="104">
        <v>38400</v>
      </c>
      <c r="G270" s="104">
        <v>38540</v>
      </c>
      <c r="H270" s="104">
        <v>0</v>
      </c>
      <c r="I270" s="106">
        <v>0</v>
      </c>
      <c r="J270" s="107">
        <f t="shared" ref="J270" si="716">(IF(E270="SHORT",F270-G270,IF(E270="LONG",G270-F270)))*D270</f>
        <v>4200</v>
      </c>
      <c r="K270" s="108">
        <v>0</v>
      </c>
      <c r="L270" s="108">
        <v>0</v>
      </c>
      <c r="M270" s="108">
        <f t="shared" ref="M270" si="717">(K270+J270+L270)/D270</f>
        <v>140</v>
      </c>
      <c r="N270" s="109">
        <f t="shared" ref="N270" si="718">M270*D270</f>
        <v>4200</v>
      </c>
    </row>
    <row r="271" spans="1:14" s="79" customFormat="1" ht="14.25" customHeight="1" x14ac:dyDescent="0.25">
      <c r="A271" s="103">
        <v>43550</v>
      </c>
      <c r="B271" s="104" t="s">
        <v>92</v>
      </c>
      <c r="C271" s="104" t="s">
        <v>55</v>
      </c>
      <c r="D271" s="105">
        <v>5000</v>
      </c>
      <c r="E271" s="104" t="s">
        <v>1</v>
      </c>
      <c r="F271" s="104">
        <v>199.4</v>
      </c>
      <c r="G271" s="104">
        <v>200</v>
      </c>
      <c r="H271" s="104">
        <v>200.5</v>
      </c>
      <c r="I271" s="106">
        <v>0</v>
      </c>
      <c r="J271" s="107">
        <f t="shared" ref="J271" si="719">(IF(E271="SHORT",F271-G271,IF(E271="LONG",G271-F271)))*D271</f>
        <v>2999.9999999999718</v>
      </c>
      <c r="K271" s="108">
        <f>(IF(E271="SHORT",IF(H271="",0,G271-H271),IF(E271="LONG",IF(H271="",0,H271-G271))))*D271</f>
        <v>2500</v>
      </c>
      <c r="L271" s="108">
        <v>0</v>
      </c>
      <c r="M271" s="108">
        <f t="shared" ref="M271" si="720">(K271+J271+L271)/D271</f>
        <v>1.0999999999999943</v>
      </c>
      <c r="N271" s="109">
        <f t="shared" ref="N271" si="721">M271*D271</f>
        <v>5499.9999999999718</v>
      </c>
    </row>
    <row r="272" spans="1:14" s="79" customFormat="1" ht="14.25" customHeight="1" x14ac:dyDescent="0.25">
      <c r="A272" s="103">
        <v>43550</v>
      </c>
      <c r="B272" s="104" t="s">
        <v>31</v>
      </c>
      <c r="C272" s="104" t="s">
        <v>53</v>
      </c>
      <c r="D272" s="105">
        <v>100</v>
      </c>
      <c r="E272" s="104" t="s">
        <v>1</v>
      </c>
      <c r="F272" s="104">
        <v>4100</v>
      </c>
      <c r="G272" s="104">
        <v>4120</v>
      </c>
      <c r="H272" s="104">
        <v>4140</v>
      </c>
      <c r="I272" s="106">
        <v>4140</v>
      </c>
      <c r="J272" s="107">
        <f t="shared" ref="J272" si="722">(IF(E272="SHORT",F272-G272,IF(E272="LONG",G272-F272)))*D272</f>
        <v>2000</v>
      </c>
      <c r="K272" s="108">
        <f>(IF(E272="SHORT",IF(H272="",0,G272-H272),IF(E272="LONG",IF(H272="",0,H272-G272))))*D272</f>
        <v>2000</v>
      </c>
      <c r="L272" s="108">
        <v>2000</v>
      </c>
      <c r="M272" s="108">
        <f t="shared" ref="M272" si="723">(K272+J272+L272)/D272</f>
        <v>60</v>
      </c>
      <c r="N272" s="109">
        <f t="shared" ref="N272" si="724">M272*D272</f>
        <v>6000</v>
      </c>
    </row>
    <row r="273" spans="1:14" s="79" customFormat="1" ht="14.25" customHeight="1" x14ac:dyDescent="0.25">
      <c r="A273" s="103">
        <v>43549</v>
      </c>
      <c r="B273" s="104" t="s">
        <v>5</v>
      </c>
      <c r="C273" s="104" t="s">
        <v>55</v>
      </c>
      <c r="D273" s="105">
        <v>5000</v>
      </c>
      <c r="E273" s="104" t="s">
        <v>1</v>
      </c>
      <c r="F273" s="104">
        <v>196</v>
      </c>
      <c r="G273" s="104">
        <v>196.5</v>
      </c>
      <c r="H273" s="104">
        <v>0</v>
      </c>
      <c r="I273" s="106">
        <v>0</v>
      </c>
      <c r="J273" s="107">
        <f t="shared" ref="J273" si="725">(IF(E273="SHORT",F273-G273,IF(E273="LONG",G273-F273)))*D273</f>
        <v>2500</v>
      </c>
      <c r="K273" s="108">
        <v>0</v>
      </c>
      <c r="L273" s="108">
        <v>0</v>
      </c>
      <c r="M273" s="108">
        <f t="shared" ref="M273" si="726">(K273+J273+L273)/D273</f>
        <v>0.5</v>
      </c>
      <c r="N273" s="109">
        <f t="shared" ref="N273" si="727">M273*D273</f>
        <v>2500</v>
      </c>
    </row>
    <row r="274" spans="1:14" s="79" customFormat="1" ht="14.25" customHeight="1" x14ac:dyDescent="0.25">
      <c r="A274" s="103">
        <v>43549</v>
      </c>
      <c r="B274" s="104" t="s">
        <v>31</v>
      </c>
      <c r="C274" s="104" t="s">
        <v>53</v>
      </c>
      <c r="D274" s="105">
        <v>100</v>
      </c>
      <c r="E274" s="104" t="s">
        <v>1</v>
      </c>
      <c r="F274" s="104">
        <v>4070</v>
      </c>
      <c r="G274" s="104">
        <v>4090</v>
      </c>
      <c r="H274" s="104">
        <v>0</v>
      </c>
      <c r="I274" s="106">
        <v>0</v>
      </c>
      <c r="J274" s="107">
        <f t="shared" ref="J274" si="728">(IF(E274="SHORT",F274-G274,IF(E274="LONG",G274-F274)))*D274</f>
        <v>2000</v>
      </c>
      <c r="K274" s="108">
        <v>0</v>
      </c>
      <c r="L274" s="108">
        <v>0</v>
      </c>
      <c r="M274" s="108">
        <f t="shared" ref="M274" si="729">(K274+J274+L274)/D274</f>
        <v>20</v>
      </c>
      <c r="N274" s="109">
        <f t="shared" ref="N274" si="730">M274*D274</f>
        <v>2000</v>
      </c>
    </row>
    <row r="275" spans="1:14" s="79" customFormat="1" ht="14.25" customHeight="1" x14ac:dyDescent="0.25">
      <c r="A275" s="103">
        <v>43549</v>
      </c>
      <c r="B275" s="104" t="s">
        <v>0</v>
      </c>
      <c r="C275" s="104" t="s">
        <v>56</v>
      </c>
      <c r="D275" s="105">
        <v>100</v>
      </c>
      <c r="E275" s="104" t="s">
        <v>2</v>
      </c>
      <c r="F275" s="104">
        <v>32150</v>
      </c>
      <c r="G275" s="104">
        <v>32100</v>
      </c>
      <c r="H275" s="104">
        <v>0</v>
      </c>
      <c r="I275" s="106">
        <v>0</v>
      </c>
      <c r="J275" s="107">
        <f t="shared" ref="J275" si="731">(IF(E275="SHORT",F275-G275,IF(E275="LONG",G275-F275)))*D275</f>
        <v>5000</v>
      </c>
      <c r="K275" s="108">
        <v>0</v>
      </c>
      <c r="L275" s="108">
        <v>0</v>
      </c>
      <c r="M275" s="108">
        <f t="shared" ref="M275" si="732">(K275+J275+L275)/D275</f>
        <v>50</v>
      </c>
      <c r="N275" s="109">
        <f t="shared" ref="N275" si="733">M275*D275</f>
        <v>5000</v>
      </c>
    </row>
    <row r="276" spans="1:14" s="79" customFormat="1" ht="14.25" customHeight="1" x14ac:dyDescent="0.25">
      <c r="A276" s="103">
        <v>43546</v>
      </c>
      <c r="B276" s="104" t="s">
        <v>31</v>
      </c>
      <c r="C276" s="104" t="s">
        <v>53</v>
      </c>
      <c r="D276" s="105">
        <v>100</v>
      </c>
      <c r="E276" s="104" t="s">
        <v>1</v>
      </c>
      <c r="F276" s="104">
        <v>4125</v>
      </c>
      <c r="G276" s="104">
        <v>4095</v>
      </c>
      <c r="H276" s="104">
        <v>0</v>
      </c>
      <c r="I276" s="106">
        <v>0</v>
      </c>
      <c r="J276" s="107">
        <f t="shared" ref="J276" si="734">(IF(E276="SHORT",F276-G276,IF(E276="LONG",G276-F276)))*D276</f>
        <v>-3000</v>
      </c>
      <c r="K276" s="108">
        <v>0</v>
      </c>
      <c r="L276" s="108">
        <v>0</v>
      </c>
      <c r="M276" s="108">
        <f t="shared" ref="M276" si="735">(K276+J276+L276)/D276</f>
        <v>-30</v>
      </c>
      <c r="N276" s="109">
        <f t="shared" ref="N276" si="736">M276*D276</f>
        <v>-3000</v>
      </c>
    </row>
    <row r="277" spans="1:14" s="79" customFormat="1" ht="14.25" customHeight="1" x14ac:dyDescent="0.25">
      <c r="A277" s="103">
        <v>43546</v>
      </c>
      <c r="B277" s="104" t="s">
        <v>0</v>
      </c>
      <c r="C277" s="104" t="s">
        <v>56</v>
      </c>
      <c r="D277" s="105">
        <v>100</v>
      </c>
      <c r="E277" s="104" t="s">
        <v>1</v>
      </c>
      <c r="F277" s="104">
        <v>31840</v>
      </c>
      <c r="G277" s="104">
        <v>31900</v>
      </c>
      <c r="H277" s="104">
        <v>0</v>
      </c>
      <c r="I277" s="106">
        <v>0</v>
      </c>
      <c r="J277" s="107">
        <f t="shared" ref="J277" si="737">(IF(E277="SHORT",F277-G277,IF(E277="LONG",G277-F277)))*D277</f>
        <v>6000</v>
      </c>
      <c r="K277" s="108">
        <v>0</v>
      </c>
      <c r="L277" s="108">
        <v>0</v>
      </c>
      <c r="M277" s="108">
        <f t="shared" ref="M277" si="738">(K277+J277+L277)/D277</f>
        <v>60</v>
      </c>
      <c r="N277" s="109">
        <f t="shared" ref="N277" si="739">M277*D277</f>
        <v>6000</v>
      </c>
    </row>
    <row r="278" spans="1:14" s="79" customFormat="1" ht="14.25" customHeight="1" x14ac:dyDescent="0.25">
      <c r="A278" s="103">
        <v>43544</v>
      </c>
      <c r="B278" s="104" t="s">
        <v>4</v>
      </c>
      <c r="C278" s="104" t="s">
        <v>56</v>
      </c>
      <c r="D278" s="105">
        <v>30</v>
      </c>
      <c r="E278" s="104" t="s">
        <v>1</v>
      </c>
      <c r="F278" s="104">
        <v>37960</v>
      </c>
      <c r="G278" s="104">
        <v>37860</v>
      </c>
      <c r="H278" s="104">
        <v>0</v>
      </c>
      <c r="I278" s="106">
        <v>0</v>
      </c>
      <c r="J278" s="107">
        <f t="shared" ref="J278" si="740">(IF(E278="SHORT",F278-G278,IF(E278="LONG",G278-F278)))*D278</f>
        <v>-3000</v>
      </c>
      <c r="K278" s="108">
        <v>0</v>
      </c>
      <c r="L278" s="108">
        <v>0</v>
      </c>
      <c r="M278" s="108">
        <f t="shared" ref="M278" si="741">(K278+J278+L278)/D278</f>
        <v>-100</v>
      </c>
      <c r="N278" s="109">
        <f t="shared" ref="N278" si="742">M278*D278</f>
        <v>-3000</v>
      </c>
    </row>
    <row r="279" spans="1:14" s="79" customFormat="1" ht="14.25" customHeight="1" x14ac:dyDescent="0.25">
      <c r="A279" s="103">
        <v>43544</v>
      </c>
      <c r="B279" s="104" t="s">
        <v>0</v>
      </c>
      <c r="C279" s="104" t="s">
        <v>56</v>
      </c>
      <c r="D279" s="105">
        <v>100</v>
      </c>
      <c r="E279" s="104" t="s">
        <v>1</v>
      </c>
      <c r="F279" s="104">
        <v>31770</v>
      </c>
      <c r="G279" s="104">
        <v>31700</v>
      </c>
      <c r="H279" s="104">
        <v>0</v>
      </c>
      <c r="I279" s="106">
        <v>0</v>
      </c>
      <c r="J279" s="107">
        <f t="shared" ref="J279" si="743">(IF(E279="SHORT",F279-G279,IF(E279="LONG",G279-F279)))*D279</f>
        <v>-7000</v>
      </c>
      <c r="K279" s="108">
        <v>0</v>
      </c>
      <c r="L279" s="108">
        <v>0</v>
      </c>
      <c r="M279" s="108">
        <f t="shared" ref="M279" si="744">(K279+J279+L279)/D279</f>
        <v>-70</v>
      </c>
      <c r="N279" s="109">
        <f t="shared" ref="N279" si="745">M279*D279</f>
        <v>-7000</v>
      </c>
    </row>
    <row r="280" spans="1:14" s="79" customFormat="1" ht="14.25" customHeight="1" x14ac:dyDescent="0.25">
      <c r="A280" s="103">
        <v>43544</v>
      </c>
      <c r="B280" s="104" t="s">
        <v>0</v>
      </c>
      <c r="C280" s="104" t="s">
        <v>56</v>
      </c>
      <c r="D280" s="105">
        <v>100</v>
      </c>
      <c r="E280" s="104" t="s">
        <v>1</v>
      </c>
      <c r="F280" s="104">
        <v>31850</v>
      </c>
      <c r="G280" s="104">
        <v>31900</v>
      </c>
      <c r="H280" s="104">
        <v>0</v>
      </c>
      <c r="I280" s="106">
        <v>0</v>
      </c>
      <c r="J280" s="107">
        <f t="shared" ref="J280" si="746">(IF(E280="SHORT",F280-G280,IF(E280="LONG",G280-F280)))*D280</f>
        <v>5000</v>
      </c>
      <c r="K280" s="108">
        <v>0</v>
      </c>
      <c r="L280" s="108">
        <v>0</v>
      </c>
      <c r="M280" s="108">
        <f t="shared" ref="M280" si="747">(K280+J280+L280)/D280</f>
        <v>50</v>
      </c>
      <c r="N280" s="109">
        <f t="shared" ref="N280" si="748">M280*D280</f>
        <v>5000</v>
      </c>
    </row>
    <row r="281" spans="1:14" s="79" customFormat="1" ht="14.25" customHeight="1" x14ac:dyDescent="0.25">
      <c r="A281" s="103">
        <v>43544</v>
      </c>
      <c r="B281" s="104" t="s">
        <v>31</v>
      </c>
      <c r="C281" s="104" t="s">
        <v>53</v>
      </c>
      <c r="D281" s="105">
        <v>100</v>
      </c>
      <c r="E281" s="104" t="s">
        <v>1</v>
      </c>
      <c r="F281" s="104">
        <v>4095</v>
      </c>
      <c r="G281" s="104">
        <v>4065</v>
      </c>
      <c r="H281" s="104">
        <v>0</v>
      </c>
      <c r="I281" s="106">
        <v>0</v>
      </c>
      <c r="J281" s="107">
        <f t="shared" ref="J281" si="749">(IF(E281="SHORT",F281-G281,IF(E281="LONG",G281-F281)))*D281</f>
        <v>-3000</v>
      </c>
      <c r="K281" s="108">
        <v>0</v>
      </c>
      <c r="L281" s="108">
        <v>0</v>
      </c>
      <c r="M281" s="108">
        <f t="shared" ref="M281" si="750">(K281+J281+L281)/D281</f>
        <v>-30</v>
      </c>
      <c r="N281" s="109">
        <f t="shared" ref="N281" si="751">M281*D281</f>
        <v>-3000</v>
      </c>
    </row>
    <row r="282" spans="1:14" s="79" customFormat="1" ht="14.25" customHeight="1" x14ac:dyDescent="0.25">
      <c r="A282" s="103">
        <v>43543</v>
      </c>
      <c r="B282" s="104" t="s">
        <v>0</v>
      </c>
      <c r="C282" s="104" t="s">
        <v>56</v>
      </c>
      <c r="D282" s="105">
        <v>100</v>
      </c>
      <c r="E282" s="104" t="s">
        <v>1</v>
      </c>
      <c r="F282" s="104">
        <v>31950</v>
      </c>
      <c r="G282" s="104">
        <v>32000</v>
      </c>
      <c r="H282" s="104">
        <v>0</v>
      </c>
      <c r="I282" s="106">
        <v>0</v>
      </c>
      <c r="J282" s="107">
        <f t="shared" ref="J282" si="752">(IF(E282="SHORT",F282-G282,IF(E282="LONG",G282-F282)))*D282</f>
        <v>5000</v>
      </c>
      <c r="K282" s="108">
        <v>0</v>
      </c>
      <c r="L282" s="108">
        <v>0</v>
      </c>
      <c r="M282" s="108">
        <f t="shared" ref="M282" si="753">(K282+J282+L282)/D282</f>
        <v>50</v>
      </c>
      <c r="N282" s="109">
        <f t="shared" ref="N282" si="754">M282*D282</f>
        <v>5000</v>
      </c>
    </row>
    <row r="283" spans="1:14" s="79" customFormat="1" ht="14.25" customHeight="1" x14ac:dyDescent="0.25">
      <c r="A283" s="103">
        <v>43543</v>
      </c>
      <c r="B283" s="104" t="s">
        <v>32</v>
      </c>
      <c r="C283" s="104" t="s">
        <v>53</v>
      </c>
      <c r="D283" s="105">
        <v>1250</v>
      </c>
      <c r="E283" s="104" t="s">
        <v>1</v>
      </c>
      <c r="F283" s="104">
        <v>198</v>
      </c>
      <c r="G283" s="104">
        <v>199.8</v>
      </c>
      <c r="H283" s="104">
        <v>0</v>
      </c>
      <c r="I283" s="106">
        <v>0</v>
      </c>
      <c r="J283" s="107">
        <f t="shared" ref="J283" si="755">(IF(E283="SHORT",F283-G283,IF(E283="LONG",G283-F283)))*D283</f>
        <v>2250.0000000000141</v>
      </c>
      <c r="K283" s="108">
        <v>0</v>
      </c>
      <c r="L283" s="108">
        <v>0</v>
      </c>
      <c r="M283" s="108">
        <f t="shared" ref="M283" si="756">(K283+J283+L283)/D283</f>
        <v>1.8000000000000114</v>
      </c>
      <c r="N283" s="109">
        <f t="shared" ref="N283" si="757">M283*D283</f>
        <v>2250.0000000000141</v>
      </c>
    </row>
    <row r="284" spans="1:14" s="79" customFormat="1" ht="14.25" customHeight="1" x14ac:dyDescent="0.25">
      <c r="A284" s="103">
        <v>43543</v>
      </c>
      <c r="B284" s="104" t="s">
        <v>92</v>
      </c>
      <c r="C284" s="104" t="s">
        <v>55</v>
      </c>
      <c r="D284" s="105">
        <v>5000</v>
      </c>
      <c r="E284" s="104" t="s">
        <v>1</v>
      </c>
      <c r="F284" s="104">
        <v>194.5</v>
      </c>
      <c r="G284" s="104">
        <v>195</v>
      </c>
      <c r="H284" s="104">
        <v>195.5</v>
      </c>
      <c r="I284" s="106">
        <v>0</v>
      </c>
      <c r="J284" s="107">
        <f t="shared" ref="J284" si="758">(IF(E284="SHORT",F284-G284,IF(E284="LONG",G284-F284)))*D284</f>
        <v>2500</v>
      </c>
      <c r="K284" s="108">
        <f>(IF(E284="SHORT",IF(H284="",0,G284-H284),IF(E284="LONG",IF(H284="",0,H284-G284))))*D284</f>
        <v>2500</v>
      </c>
      <c r="L284" s="108">
        <v>0</v>
      </c>
      <c r="M284" s="108">
        <f t="shared" ref="M284" si="759">(K284+J284+L284)/D284</f>
        <v>1</v>
      </c>
      <c r="N284" s="109">
        <f t="shared" ref="N284" si="760">M284*D284</f>
        <v>5000</v>
      </c>
    </row>
    <row r="285" spans="1:14" s="79" customFormat="1" ht="14.25" customHeight="1" x14ac:dyDescent="0.25">
      <c r="A285" s="103">
        <v>43543</v>
      </c>
      <c r="B285" s="104" t="s">
        <v>31</v>
      </c>
      <c r="C285" s="104" t="s">
        <v>53</v>
      </c>
      <c r="D285" s="105">
        <v>100</v>
      </c>
      <c r="E285" s="104" t="s">
        <v>1</v>
      </c>
      <c r="F285" s="104">
        <v>4050</v>
      </c>
      <c r="G285" s="104">
        <v>4070</v>
      </c>
      <c r="H285" s="104">
        <v>0</v>
      </c>
      <c r="I285" s="106">
        <v>0</v>
      </c>
      <c r="J285" s="107">
        <f t="shared" ref="J285" si="761">(IF(E285="SHORT",F285-G285,IF(E285="LONG",G285-F285)))*D285</f>
        <v>2000</v>
      </c>
      <c r="K285" s="108">
        <v>0</v>
      </c>
      <c r="L285" s="108">
        <v>0</v>
      </c>
      <c r="M285" s="108">
        <f t="shared" ref="M285" si="762">(K285+J285+L285)/D285</f>
        <v>20</v>
      </c>
      <c r="N285" s="109">
        <f t="shared" ref="N285" si="763">M285*D285</f>
        <v>2000</v>
      </c>
    </row>
    <row r="286" spans="1:14" s="79" customFormat="1" ht="14.25" customHeight="1" x14ac:dyDescent="0.25">
      <c r="A286" s="103">
        <v>43542</v>
      </c>
      <c r="B286" s="104" t="s">
        <v>5</v>
      </c>
      <c r="C286" s="104" t="s">
        <v>55</v>
      </c>
      <c r="D286" s="105">
        <v>5000</v>
      </c>
      <c r="E286" s="104" t="s">
        <v>2</v>
      </c>
      <c r="F286" s="104">
        <v>193</v>
      </c>
      <c r="G286" s="104">
        <v>193.75</v>
      </c>
      <c r="H286" s="104">
        <v>0</v>
      </c>
      <c r="I286" s="106">
        <v>0</v>
      </c>
      <c r="J286" s="107">
        <f t="shared" ref="J286" si="764">(IF(E286="SHORT",F286-G286,IF(E286="LONG",G286-F286)))*D286</f>
        <v>-3750</v>
      </c>
      <c r="K286" s="108">
        <v>0</v>
      </c>
      <c r="L286" s="108">
        <v>0</v>
      </c>
      <c r="M286" s="108">
        <f t="shared" ref="M286" si="765">(K286+J286+L286)/D286</f>
        <v>-0.75</v>
      </c>
      <c r="N286" s="109">
        <f t="shared" ref="N286" si="766">M286*D286</f>
        <v>-3750</v>
      </c>
    </row>
    <row r="287" spans="1:14" s="79" customFormat="1" ht="14.25" customHeight="1" x14ac:dyDescent="0.25">
      <c r="A287" s="103">
        <v>43542</v>
      </c>
      <c r="B287" s="104" t="s">
        <v>0</v>
      </c>
      <c r="C287" s="104" t="s">
        <v>56</v>
      </c>
      <c r="D287" s="105">
        <v>100</v>
      </c>
      <c r="E287" s="104" t="s">
        <v>2</v>
      </c>
      <c r="F287" s="104">
        <v>31665</v>
      </c>
      <c r="G287" s="104">
        <v>31600</v>
      </c>
      <c r="H287" s="104">
        <v>0</v>
      </c>
      <c r="I287" s="106">
        <v>0</v>
      </c>
      <c r="J287" s="107">
        <f t="shared" ref="J287" si="767">(IF(E287="SHORT",F287-G287,IF(E287="LONG",G287-F287)))*D287</f>
        <v>6500</v>
      </c>
      <c r="K287" s="108">
        <v>0</v>
      </c>
      <c r="L287" s="108">
        <v>0</v>
      </c>
      <c r="M287" s="108">
        <f t="shared" ref="M287" si="768">(K287+J287+L287)/D287</f>
        <v>65</v>
      </c>
      <c r="N287" s="109">
        <f t="shared" ref="N287" si="769">M287*D287</f>
        <v>6500</v>
      </c>
    </row>
    <row r="288" spans="1:14" s="79" customFormat="1" ht="14.25" customHeight="1" x14ac:dyDescent="0.25">
      <c r="A288" s="103">
        <v>43542</v>
      </c>
      <c r="B288" s="104" t="s">
        <v>31</v>
      </c>
      <c r="C288" s="104" t="s">
        <v>53</v>
      </c>
      <c r="D288" s="105">
        <v>100</v>
      </c>
      <c r="E288" s="104" t="s">
        <v>1</v>
      </c>
      <c r="F288" s="104">
        <v>4020</v>
      </c>
      <c r="G288" s="104">
        <v>4040</v>
      </c>
      <c r="H288" s="104">
        <v>4060</v>
      </c>
      <c r="I288" s="106">
        <v>0</v>
      </c>
      <c r="J288" s="107">
        <f t="shared" ref="J288" si="770">(IF(E288="SHORT",F288-G288,IF(E288="LONG",G288-F288)))*D288</f>
        <v>2000</v>
      </c>
      <c r="K288" s="108">
        <f>(IF(E288="SHORT",IF(H288="",0,G288-H288),IF(E288="LONG",IF(H288="",0,H288-G288))))*D288</f>
        <v>2000</v>
      </c>
      <c r="L288" s="108">
        <v>0</v>
      </c>
      <c r="M288" s="108">
        <f t="shared" ref="M288" si="771">(K288+J288+L288)/D288</f>
        <v>40</v>
      </c>
      <c r="N288" s="109">
        <f t="shared" ref="N288" si="772">M288*D288</f>
        <v>4000</v>
      </c>
    </row>
    <row r="289" spans="1:14" s="79" customFormat="1" ht="14.25" customHeight="1" x14ac:dyDescent="0.25">
      <c r="A289" s="103">
        <v>43539</v>
      </c>
      <c r="B289" s="104" t="s">
        <v>0</v>
      </c>
      <c r="C289" s="104" t="s">
        <v>56</v>
      </c>
      <c r="D289" s="105">
        <v>100</v>
      </c>
      <c r="E289" s="104" t="s">
        <v>1</v>
      </c>
      <c r="F289" s="104">
        <v>31870</v>
      </c>
      <c r="G289" s="104">
        <v>31930</v>
      </c>
      <c r="H289" s="104">
        <v>0</v>
      </c>
      <c r="I289" s="106">
        <v>0</v>
      </c>
      <c r="J289" s="107">
        <f t="shared" ref="J289:J296" si="773">(IF(E289="SHORT",F289-G289,IF(E289="LONG",G289-F289)))*D289</f>
        <v>6000</v>
      </c>
      <c r="K289" s="108">
        <v>0</v>
      </c>
      <c r="L289" s="108">
        <v>0</v>
      </c>
      <c r="M289" s="108">
        <f t="shared" ref="M289:M296" si="774">(K289+J289+L289)/D289</f>
        <v>60</v>
      </c>
      <c r="N289" s="109">
        <f t="shared" ref="N289:N296" si="775">M289*D289</f>
        <v>6000</v>
      </c>
    </row>
    <row r="290" spans="1:14" s="79" customFormat="1" ht="14.25" customHeight="1" x14ac:dyDescent="0.25">
      <c r="A290" s="103">
        <v>43539</v>
      </c>
      <c r="B290" s="104" t="s">
        <v>31</v>
      </c>
      <c r="C290" s="104" t="s">
        <v>53</v>
      </c>
      <c r="D290" s="105">
        <v>100</v>
      </c>
      <c r="E290" s="104" t="s">
        <v>1</v>
      </c>
      <c r="F290" s="104">
        <v>4070</v>
      </c>
      <c r="G290" s="104">
        <v>4035</v>
      </c>
      <c r="H290" s="104">
        <v>0</v>
      </c>
      <c r="I290" s="106">
        <v>0</v>
      </c>
      <c r="J290" s="107">
        <f t="shared" si="773"/>
        <v>-3500</v>
      </c>
      <c r="K290" s="108">
        <v>0</v>
      </c>
      <c r="L290" s="108">
        <v>0</v>
      </c>
      <c r="M290" s="108">
        <f t="shared" si="774"/>
        <v>-35</v>
      </c>
      <c r="N290" s="109">
        <f t="shared" si="775"/>
        <v>-3500</v>
      </c>
    </row>
    <row r="291" spans="1:14" s="79" customFormat="1" ht="14.25" customHeight="1" x14ac:dyDescent="0.25">
      <c r="A291" s="103">
        <v>43539</v>
      </c>
      <c r="B291" s="104" t="s">
        <v>4</v>
      </c>
      <c r="C291" s="104" t="s">
        <v>56</v>
      </c>
      <c r="D291" s="105">
        <v>30</v>
      </c>
      <c r="E291" s="104" t="s">
        <v>2</v>
      </c>
      <c r="F291" s="104">
        <v>38250</v>
      </c>
      <c r="G291" s="104">
        <v>38150</v>
      </c>
      <c r="H291" s="104">
        <v>0</v>
      </c>
      <c r="I291" s="106">
        <v>0</v>
      </c>
      <c r="J291" s="107">
        <f t="shared" si="773"/>
        <v>3000</v>
      </c>
      <c r="K291" s="108">
        <v>0</v>
      </c>
      <c r="L291" s="108">
        <v>0</v>
      </c>
      <c r="M291" s="108">
        <f t="shared" si="774"/>
        <v>100</v>
      </c>
      <c r="N291" s="109">
        <f t="shared" si="775"/>
        <v>3000</v>
      </c>
    </row>
    <row r="292" spans="1:14" s="79" customFormat="1" ht="14.25" customHeight="1" x14ac:dyDescent="0.25">
      <c r="A292" s="103">
        <v>43539</v>
      </c>
      <c r="B292" s="104" t="s">
        <v>6</v>
      </c>
      <c r="C292" s="104" t="s">
        <v>55</v>
      </c>
      <c r="D292" s="105">
        <v>5000</v>
      </c>
      <c r="E292" s="104" t="s">
        <v>2</v>
      </c>
      <c r="F292" s="104">
        <v>144</v>
      </c>
      <c r="G292" s="104">
        <v>143.5</v>
      </c>
      <c r="H292" s="104">
        <v>143</v>
      </c>
      <c r="I292" s="106">
        <v>142.5</v>
      </c>
      <c r="J292" s="107">
        <f t="shared" si="773"/>
        <v>2500</v>
      </c>
      <c r="K292" s="108">
        <f>(IF(E292="SHORT",IF(H292="",0,G292-H292),IF(E292="LONG",IF(H292="",0,H292-G292))))*D292</f>
        <v>2500</v>
      </c>
      <c r="L292" s="108">
        <f t="shared" ref="L292" si="776">(IF(E292="SHORT",IF(I292="",0,H292-I292),IF(E292="LONG",IF(I292="",0,(I292-H292)))))*D292</f>
        <v>2500</v>
      </c>
      <c r="M292" s="108">
        <f t="shared" si="774"/>
        <v>1.5</v>
      </c>
      <c r="N292" s="109">
        <f t="shared" si="775"/>
        <v>7500</v>
      </c>
    </row>
    <row r="293" spans="1:14" s="79" customFormat="1" ht="14.25" customHeight="1" x14ac:dyDescent="0.25">
      <c r="A293" s="103">
        <v>43538</v>
      </c>
      <c r="B293" s="104" t="s">
        <v>31</v>
      </c>
      <c r="C293" s="104" t="s">
        <v>53</v>
      </c>
      <c r="D293" s="105">
        <v>100</v>
      </c>
      <c r="E293" s="104" t="s">
        <v>1</v>
      </c>
      <c r="F293" s="104">
        <v>4080</v>
      </c>
      <c r="G293" s="104">
        <v>4045</v>
      </c>
      <c r="H293" s="104">
        <v>0</v>
      </c>
      <c r="I293" s="106">
        <v>0</v>
      </c>
      <c r="J293" s="107">
        <f t="shared" ref="J293" si="777">(IF(E293="SHORT",F293-G293,IF(E293="LONG",G293-F293)))*D293</f>
        <v>-3500</v>
      </c>
      <c r="K293" s="108">
        <v>0</v>
      </c>
      <c r="L293" s="108">
        <v>0</v>
      </c>
      <c r="M293" s="108">
        <f t="shared" ref="M293" si="778">(K293+J293+L293)/D293</f>
        <v>-35</v>
      </c>
      <c r="N293" s="109">
        <f t="shared" ref="N293" si="779">M293*D293</f>
        <v>-3500</v>
      </c>
    </row>
    <row r="294" spans="1:14" s="87" customFormat="1" ht="14.25" customHeight="1" x14ac:dyDescent="0.25">
      <c r="A294" s="103">
        <v>43538</v>
      </c>
      <c r="B294" s="104" t="s">
        <v>6</v>
      </c>
      <c r="C294" s="104" t="s">
        <v>55</v>
      </c>
      <c r="D294" s="105">
        <v>5000</v>
      </c>
      <c r="E294" s="104" t="s">
        <v>1</v>
      </c>
      <c r="F294" s="104">
        <v>147</v>
      </c>
      <c r="G294" s="104">
        <v>147.5</v>
      </c>
      <c r="H294" s="104">
        <v>0</v>
      </c>
      <c r="I294" s="106">
        <v>0</v>
      </c>
      <c r="J294" s="107">
        <f t="shared" ref="J294" si="780">(IF(E294="SHORT",F294-G294,IF(E294="LONG",G294-F294)))*D294</f>
        <v>2500</v>
      </c>
      <c r="K294" s="108">
        <v>0</v>
      </c>
      <c r="L294" s="108">
        <v>0</v>
      </c>
      <c r="M294" s="108">
        <f t="shared" ref="M294" si="781">(K294+J294+L294)/D294</f>
        <v>0.5</v>
      </c>
      <c r="N294" s="109">
        <f t="shared" ref="N294" si="782">M294*D294</f>
        <v>2500</v>
      </c>
    </row>
    <row r="295" spans="1:14" s="79" customFormat="1" ht="14.25" customHeight="1" x14ac:dyDescent="0.25">
      <c r="A295" s="103">
        <v>43538</v>
      </c>
      <c r="B295" s="104" t="s">
        <v>0</v>
      </c>
      <c r="C295" s="104" t="s">
        <v>56</v>
      </c>
      <c r="D295" s="105">
        <v>100</v>
      </c>
      <c r="E295" s="104" t="s">
        <v>1</v>
      </c>
      <c r="F295" s="104">
        <v>31940</v>
      </c>
      <c r="G295" s="104">
        <v>31860</v>
      </c>
      <c r="H295" s="104">
        <v>0</v>
      </c>
      <c r="I295" s="106">
        <v>0</v>
      </c>
      <c r="J295" s="107">
        <f t="shared" ref="J295" si="783">(IF(E295="SHORT",F295-G295,IF(E295="LONG",G295-F295)))*D295</f>
        <v>-8000</v>
      </c>
      <c r="K295" s="108">
        <v>0</v>
      </c>
      <c r="L295" s="108">
        <v>0</v>
      </c>
      <c r="M295" s="108">
        <f t="shared" ref="M295" si="784">(K295+J295+L295)/D295</f>
        <v>-80</v>
      </c>
      <c r="N295" s="109">
        <f t="shared" ref="N295" si="785">M295*D295</f>
        <v>-8000</v>
      </c>
    </row>
    <row r="296" spans="1:14" s="79" customFormat="1" ht="14.25" customHeight="1" x14ac:dyDescent="0.25">
      <c r="A296" s="103">
        <v>43538</v>
      </c>
      <c r="B296" s="104" t="s">
        <v>31</v>
      </c>
      <c r="C296" s="104" t="s">
        <v>53</v>
      </c>
      <c r="D296" s="105">
        <v>100</v>
      </c>
      <c r="E296" s="104" t="s">
        <v>1</v>
      </c>
      <c r="F296" s="104">
        <v>4080</v>
      </c>
      <c r="G296" s="104">
        <v>4045</v>
      </c>
      <c r="H296" s="104">
        <v>0</v>
      </c>
      <c r="I296" s="106">
        <v>0</v>
      </c>
      <c r="J296" s="107">
        <f t="shared" si="773"/>
        <v>-3500</v>
      </c>
      <c r="K296" s="108">
        <v>0</v>
      </c>
      <c r="L296" s="108">
        <v>0</v>
      </c>
      <c r="M296" s="108">
        <f t="shared" si="774"/>
        <v>-35</v>
      </c>
      <c r="N296" s="109">
        <f t="shared" si="775"/>
        <v>-3500</v>
      </c>
    </row>
    <row r="297" spans="1:14" s="79" customFormat="1" ht="14.25" customHeight="1" x14ac:dyDescent="0.25">
      <c r="A297" s="103">
        <v>43537</v>
      </c>
      <c r="B297" s="104" t="s">
        <v>31</v>
      </c>
      <c r="C297" s="104" t="s">
        <v>53</v>
      </c>
      <c r="D297" s="105">
        <v>100</v>
      </c>
      <c r="E297" s="104" t="s">
        <v>1</v>
      </c>
      <c r="F297" s="104">
        <v>3985</v>
      </c>
      <c r="G297" s="104">
        <v>4010</v>
      </c>
      <c r="H297" s="104">
        <v>4030</v>
      </c>
      <c r="I297" s="106">
        <v>0</v>
      </c>
      <c r="J297" s="107">
        <f t="shared" ref="J297" si="786">(IF(E297="SHORT",F297-G297,IF(E297="LONG",G297-F297)))*D297</f>
        <v>2500</v>
      </c>
      <c r="K297" s="108">
        <f>(IF(E297="SHORT",IF(H297="",0,G297-H297),IF(E297="LONG",IF(H297="",0,H297-G297))))*D297</f>
        <v>2000</v>
      </c>
      <c r="L297" s="108">
        <v>0</v>
      </c>
      <c r="M297" s="108">
        <f t="shared" ref="M297" si="787">(K297+J297+L297)/D297</f>
        <v>45</v>
      </c>
      <c r="N297" s="109">
        <f t="shared" ref="N297" si="788">M297*D297</f>
        <v>4500</v>
      </c>
    </row>
    <row r="298" spans="1:14" s="79" customFormat="1" ht="14.25" customHeight="1" x14ac:dyDescent="0.25">
      <c r="A298" s="103">
        <v>43537</v>
      </c>
      <c r="B298" s="104" t="s">
        <v>6</v>
      </c>
      <c r="C298" s="104" t="s">
        <v>55</v>
      </c>
      <c r="D298" s="105">
        <v>5000</v>
      </c>
      <c r="E298" s="104" t="s">
        <v>1</v>
      </c>
      <c r="F298" s="104">
        <v>147</v>
      </c>
      <c r="G298" s="104">
        <v>147.5</v>
      </c>
      <c r="H298" s="104">
        <v>148</v>
      </c>
      <c r="I298" s="106">
        <v>0</v>
      </c>
      <c r="J298" s="107">
        <f t="shared" ref="J298" si="789">(IF(E298="SHORT",F298-G298,IF(E298="LONG",G298-F298)))*D298</f>
        <v>2500</v>
      </c>
      <c r="K298" s="108">
        <f>(IF(E298="SHORT",IF(H298="",0,G298-H298),IF(E298="LONG",IF(H298="",0,H298-G298))))*D298</f>
        <v>2500</v>
      </c>
      <c r="L298" s="108">
        <v>0</v>
      </c>
      <c r="M298" s="108">
        <f t="shared" ref="M298" si="790">(K298+J298+L298)/D298</f>
        <v>1</v>
      </c>
      <c r="N298" s="109">
        <f t="shared" ref="N298" si="791">M298*D298</f>
        <v>5000</v>
      </c>
    </row>
    <row r="299" spans="1:14" s="79" customFormat="1" ht="14.25" customHeight="1" x14ac:dyDescent="0.25">
      <c r="A299" s="103">
        <v>43537</v>
      </c>
      <c r="B299" s="104" t="s">
        <v>0</v>
      </c>
      <c r="C299" s="104" t="s">
        <v>56</v>
      </c>
      <c r="D299" s="105">
        <v>100</v>
      </c>
      <c r="E299" s="104" t="s">
        <v>1</v>
      </c>
      <c r="F299" s="104">
        <v>32130</v>
      </c>
      <c r="G299" s="104">
        <v>32200</v>
      </c>
      <c r="H299" s="104">
        <v>0</v>
      </c>
      <c r="I299" s="106">
        <v>0</v>
      </c>
      <c r="J299" s="107">
        <f t="shared" ref="J299" si="792">(IF(E299="SHORT",F299-G299,IF(E299="LONG",G299-F299)))*D299</f>
        <v>7000</v>
      </c>
      <c r="K299" s="108">
        <v>0</v>
      </c>
      <c r="L299" s="108">
        <v>0</v>
      </c>
      <c r="M299" s="108">
        <f t="shared" ref="M299" si="793">(K299+J299+L299)/D299</f>
        <v>70</v>
      </c>
      <c r="N299" s="109">
        <f t="shared" ref="N299" si="794">M299*D299</f>
        <v>7000</v>
      </c>
    </row>
    <row r="300" spans="1:14" s="79" customFormat="1" ht="14.25" customHeight="1" x14ac:dyDescent="0.25">
      <c r="A300" s="103">
        <v>43537</v>
      </c>
      <c r="B300" s="104" t="s">
        <v>4</v>
      </c>
      <c r="C300" s="104" t="s">
        <v>56</v>
      </c>
      <c r="D300" s="105">
        <v>30</v>
      </c>
      <c r="E300" s="104" t="s">
        <v>1</v>
      </c>
      <c r="F300" s="104">
        <v>38800</v>
      </c>
      <c r="G300" s="104">
        <v>38950</v>
      </c>
      <c r="H300" s="104">
        <v>0</v>
      </c>
      <c r="I300" s="106">
        <v>0</v>
      </c>
      <c r="J300" s="107">
        <f t="shared" ref="J300" si="795">(IF(E300="SHORT",F300-G300,IF(E300="LONG",G300-F300)))*D300</f>
        <v>4500</v>
      </c>
      <c r="K300" s="108">
        <v>0</v>
      </c>
      <c r="L300" s="108">
        <v>0</v>
      </c>
      <c r="M300" s="108">
        <f t="shared" ref="M300" si="796">(K300+J300+L300)/D300</f>
        <v>150</v>
      </c>
      <c r="N300" s="109">
        <f t="shared" ref="N300" si="797">M300*D300</f>
        <v>4500</v>
      </c>
    </row>
    <row r="301" spans="1:14" s="79" customFormat="1" ht="14.25" customHeight="1" x14ac:dyDescent="0.25">
      <c r="A301" s="103">
        <v>43536</v>
      </c>
      <c r="B301" s="104" t="s">
        <v>0</v>
      </c>
      <c r="C301" s="104" t="s">
        <v>56</v>
      </c>
      <c r="D301" s="105">
        <v>100</v>
      </c>
      <c r="E301" s="104" t="s">
        <v>2</v>
      </c>
      <c r="F301" s="104">
        <v>31970</v>
      </c>
      <c r="G301" s="104">
        <v>31900</v>
      </c>
      <c r="H301" s="104">
        <v>0</v>
      </c>
      <c r="I301" s="106">
        <v>0</v>
      </c>
      <c r="J301" s="107">
        <f t="shared" ref="J301" si="798">(IF(E301="SHORT",F301-G301,IF(E301="LONG",G301-F301)))*D301</f>
        <v>7000</v>
      </c>
      <c r="K301" s="108">
        <v>0</v>
      </c>
      <c r="L301" s="108">
        <v>0</v>
      </c>
      <c r="M301" s="108">
        <f t="shared" ref="M301" si="799">(K301+J301+L301)/D301</f>
        <v>70</v>
      </c>
      <c r="N301" s="109">
        <f t="shared" ref="N301" si="800">M301*D301</f>
        <v>7000</v>
      </c>
    </row>
    <row r="302" spans="1:14" s="79" customFormat="1" ht="14.25" customHeight="1" x14ac:dyDescent="0.25">
      <c r="A302" s="103">
        <v>43536</v>
      </c>
      <c r="B302" s="104" t="s">
        <v>4</v>
      </c>
      <c r="C302" s="104" t="s">
        <v>56</v>
      </c>
      <c r="D302" s="105">
        <v>30</v>
      </c>
      <c r="E302" s="104" t="s">
        <v>2</v>
      </c>
      <c r="F302" s="104">
        <v>38630</v>
      </c>
      <c r="G302" s="104">
        <v>38800</v>
      </c>
      <c r="H302" s="104">
        <v>0</v>
      </c>
      <c r="I302" s="106">
        <v>0</v>
      </c>
      <c r="J302" s="107">
        <f t="shared" ref="J302" si="801">(IF(E302="SHORT",F302-G302,IF(E302="LONG",G302-F302)))*D302</f>
        <v>-5100</v>
      </c>
      <c r="K302" s="108">
        <v>0</v>
      </c>
      <c r="L302" s="108">
        <v>0</v>
      </c>
      <c r="M302" s="108">
        <f t="shared" ref="M302" si="802">(K302+J302+L302)/D302</f>
        <v>-170</v>
      </c>
      <c r="N302" s="109">
        <f t="shared" ref="N302" si="803">M302*D302</f>
        <v>-5100</v>
      </c>
    </row>
    <row r="303" spans="1:14" s="79" customFormat="1" ht="14.25" customHeight="1" x14ac:dyDescent="0.25">
      <c r="A303" s="103">
        <v>43536</v>
      </c>
      <c r="B303" s="104" t="s">
        <v>5</v>
      </c>
      <c r="C303" s="104" t="s">
        <v>55</v>
      </c>
      <c r="D303" s="105">
        <v>5000</v>
      </c>
      <c r="E303" s="104" t="s">
        <v>1</v>
      </c>
      <c r="F303" s="104">
        <v>194.85</v>
      </c>
      <c r="G303" s="104">
        <v>195.5</v>
      </c>
      <c r="H303" s="104">
        <v>196</v>
      </c>
      <c r="I303" s="106">
        <v>0</v>
      </c>
      <c r="J303" s="107">
        <f t="shared" ref="J303" si="804">(IF(E303="SHORT",F303-G303,IF(E303="LONG",G303-F303)))*D303</f>
        <v>3250.0000000000282</v>
      </c>
      <c r="K303" s="108">
        <f>(IF(E303="SHORT",IF(H303="",0,G303-H303),IF(E303="LONG",IF(H303="",0,H303-G303))))*D303</f>
        <v>2500</v>
      </c>
      <c r="L303" s="108">
        <v>0</v>
      </c>
      <c r="M303" s="108">
        <f t="shared" ref="M303" si="805">(K303+J303+L303)/D303</f>
        <v>1.1500000000000057</v>
      </c>
      <c r="N303" s="109">
        <f t="shared" ref="N303" si="806">M303*D303</f>
        <v>5750.0000000000282</v>
      </c>
    </row>
    <row r="304" spans="1:14" s="79" customFormat="1" ht="14.25" customHeight="1" x14ac:dyDescent="0.25">
      <c r="A304" s="103">
        <v>43536</v>
      </c>
      <c r="B304" s="104" t="s">
        <v>31</v>
      </c>
      <c r="C304" s="104" t="s">
        <v>53</v>
      </c>
      <c r="D304" s="105">
        <v>100</v>
      </c>
      <c r="E304" s="104" t="s">
        <v>1</v>
      </c>
      <c r="F304" s="104">
        <v>3980</v>
      </c>
      <c r="G304" s="104">
        <v>4000</v>
      </c>
      <c r="H304" s="104">
        <v>0</v>
      </c>
      <c r="I304" s="106">
        <v>0</v>
      </c>
      <c r="J304" s="107">
        <f t="shared" ref="J304" si="807">(IF(E304="SHORT",F304-G304,IF(E304="LONG",G304-F304)))*D304</f>
        <v>2000</v>
      </c>
      <c r="K304" s="108">
        <v>0</v>
      </c>
      <c r="L304" s="108">
        <v>0</v>
      </c>
      <c r="M304" s="108">
        <f t="shared" ref="M304" si="808">(K304+J304+L304)/D304</f>
        <v>20</v>
      </c>
      <c r="N304" s="109">
        <f t="shared" ref="N304" si="809">M304*D304</f>
        <v>2000</v>
      </c>
    </row>
    <row r="305" spans="1:14" s="79" customFormat="1" ht="14.25" customHeight="1" x14ac:dyDescent="0.25">
      <c r="A305" s="103">
        <v>43535</v>
      </c>
      <c r="B305" s="104" t="s">
        <v>0</v>
      </c>
      <c r="C305" s="104" t="s">
        <v>56</v>
      </c>
      <c r="D305" s="105">
        <v>100</v>
      </c>
      <c r="E305" s="104" t="s">
        <v>2</v>
      </c>
      <c r="F305" s="104">
        <v>32070</v>
      </c>
      <c r="G305" s="104">
        <v>32010</v>
      </c>
      <c r="H305" s="104">
        <v>0</v>
      </c>
      <c r="I305" s="106">
        <v>0</v>
      </c>
      <c r="J305" s="107">
        <f t="shared" ref="J305" si="810">(IF(E305="SHORT",F305-G305,IF(E305="LONG",G305-F305)))*D305</f>
        <v>6000</v>
      </c>
      <c r="K305" s="108">
        <v>0</v>
      </c>
      <c r="L305" s="108">
        <v>0</v>
      </c>
      <c r="M305" s="108">
        <f t="shared" ref="M305" si="811">(K305+J305+L305)/D305</f>
        <v>60</v>
      </c>
      <c r="N305" s="109">
        <f t="shared" ref="N305" si="812">M305*D305</f>
        <v>6000</v>
      </c>
    </row>
    <row r="306" spans="1:14" s="79" customFormat="1" ht="14.25" customHeight="1" x14ac:dyDescent="0.25">
      <c r="A306" s="103">
        <v>43535</v>
      </c>
      <c r="B306" s="104" t="s">
        <v>4</v>
      </c>
      <c r="C306" s="104" t="s">
        <v>56</v>
      </c>
      <c r="D306" s="105">
        <v>30</v>
      </c>
      <c r="E306" s="104" t="s">
        <v>2</v>
      </c>
      <c r="F306" s="104">
        <v>38630</v>
      </c>
      <c r="G306" s="104">
        <v>38530</v>
      </c>
      <c r="H306" s="104">
        <v>38350</v>
      </c>
      <c r="I306" s="106">
        <v>0</v>
      </c>
      <c r="J306" s="107">
        <f t="shared" ref="J306" si="813">(IF(E306="SHORT",F306-G306,IF(E306="LONG",G306-F306)))*D306</f>
        <v>3000</v>
      </c>
      <c r="K306" s="108">
        <f>(IF(E306="SHORT",IF(H306="",0,G306-H306),IF(E306="LONG",IF(H306="",0,H306-G306))))*D306</f>
        <v>5400</v>
      </c>
      <c r="L306" s="108">
        <v>0</v>
      </c>
      <c r="M306" s="108">
        <f t="shared" ref="M306" si="814">(K306+J306+L306)/D306</f>
        <v>280</v>
      </c>
      <c r="N306" s="109">
        <f t="shared" ref="N306" si="815">M306*D306</f>
        <v>8400</v>
      </c>
    </row>
    <row r="307" spans="1:14" s="79" customFormat="1" ht="14.25" customHeight="1" x14ac:dyDescent="0.25">
      <c r="A307" s="103">
        <v>43535</v>
      </c>
      <c r="B307" s="104" t="s">
        <v>31</v>
      </c>
      <c r="C307" s="104" t="s">
        <v>53</v>
      </c>
      <c r="D307" s="105">
        <v>100</v>
      </c>
      <c r="E307" s="104" t="s">
        <v>1</v>
      </c>
      <c r="F307" s="104">
        <v>3955</v>
      </c>
      <c r="G307" s="104">
        <v>3975</v>
      </c>
      <c r="H307" s="104">
        <v>0</v>
      </c>
      <c r="I307" s="106">
        <v>0</v>
      </c>
      <c r="J307" s="107">
        <f t="shared" ref="J307" si="816">(IF(E307="SHORT",F307-G307,IF(E307="LONG",G307-F307)))*D307</f>
        <v>2000</v>
      </c>
      <c r="K307" s="108">
        <v>0</v>
      </c>
      <c r="L307" s="108">
        <v>0</v>
      </c>
      <c r="M307" s="108">
        <f t="shared" ref="M307" si="817">(K307+J307+L307)/D307</f>
        <v>20</v>
      </c>
      <c r="N307" s="109">
        <f t="shared" ref="N307" si="818">M307*D307</f>
        <v>2000</v>
      </c>
    </row>
    <row r="308" spans="1:14" s="79" customFormat="1" ht="14.25" customHeight="1" x14ac:dyDescent="0.25">
      <c r="A308" s="103">
        <v>43532</v>
      </c>
      <c r="B308" s="104" t="s">
        <v>31</v>
      </c>
      <c r="C308" s="104" t="s">
        <v>53</v>
      </c>
      <c r="D308" s="105">
        <v>100</v>
      </c>
      <c r="E308" s="104" t="s">
        <v>1</v>
      </c>
      <c r="F308" s="104">
        <v>3910</v>
      </c>
      <c r="G308" s="104">
        <v>3875</v>
      </c>
      <c r="H308" s="104">
        <v>0</v>
      </c>
      <c r="I308" s="106">
        <v>0</v>
      </c>
      <c r="J308" s="107">
        <f t="shared" ref="J308" si="819">(IF(E308="SHORT",F308-G308,IF(E308="LONG",G308-F308)))*D308</f>
        <v>-3500</v>
      </c>
      <c r="K308" s="108">
        <v>0</v>
      </c>
      <c r="L308" s="108">
        <v>0</v>
      </c>
      <c r="M308" s="108">
        <f t="shared" ref="M308" si="820">(K308+J308+L308)/D308</f>
        <v>-35</v>
      </c>
      <c r="N308" s="109">
        <f t="shared" ref="N308" si="821">M308*D308</f>
        <v>-3500</v>
      </c>
    </row>
    <row r="309" spans="1:14" s="79" customFormat="1" ht="14.25" customHeight="1" x14ac:dyDescent="0.25">
      <c r="A309" s="103">
        <v>43532</v>
      </c>
      <c r="B309" s="104" t="s">
        <v>32</v>
      </c>
      <c r="C309" s="104" t="s">
        <v>53</v>
      </c>
      <c r="D309" s="105">
        <v>1250</v>
      </c>
      <c r="E309" s="104" t="s">
        <v>1</v>
      </c>
      <c r="F309" s="104">
        <v>202.6</v>
      </c>
      <c r="G309" s="104">
        <v>199.5</v>
      </c>
      <c r="H309" s="104">
        <v>0</v>
      </c>
      <c r="I309" s="106">
        <v>0</v>
      </c>
      <c r="J309" s="107">
        <f t="shared" ref="J309" si="822">(IF(E309="SHORT",F309-G309,IF(E309="LONG",G309-F309)))*D309</f>
        <v>-3874.9999999999927</v>
      </c>
      <c r="K309" s="108">
        <v>0</v>
      </c>
      <c r="L309" s="108">
        <v>0</v>
      </c>
      <c r="M309" s="108">
        <f t="shared" ref="M309" si="823">(K309+J309+L309)/D309</f>
        <v>-3.0999999999999943</v>
      </c>
      <c r="N309" s="109">
        <f t="shared" ref="N309" si="824">M309*D309</f>
        <v>-3874.9999999999927</v>
      </c>
    </row>
    <row r="310" spans="1:14" s="79" customFormat="1" ht="14.25" customHeight="1" x14ac:dyDescent="0.25">
      <c r="A310" s="103">
        <v>43532</v>
      </c>
      <c r="B310" s="104" t="s">
        <v>6</v>
      </c>
      <c r="C310" s="104" t="s">
        <v>55</v>
      </c>
      <c r="D310" s="105">
        <v>5000</v>
      </c>
      <c r="E310" s="104" t="s">
        <v>1</v>
      </c>
      <c r="F310" s="104">
        <v>146</v>
      </c>
      <c r="G310" s="104">
        <v>147</v>
      </c>
      <c r="H310" s="104">
        <v>0</v>
      </c>
      <c r="I310" s="106">
        <v>0</v>
      </c>
      <c r="J310" s="107">
        <f t="shared" ref="J310:J312" si="825">(IF(E310="SHORT",F310-G310,IF(E310="LONG",G310-F310)))*D310</f>
        <v>5000</v>
      </c>
      <c r="K310" s="108">
        <v>0</v>
      </c>
      <c r="L310" s="108">
        <v>0</v>
      </c>
      <c r="M310" s="108">
        <f t="shared" ref="M310" si="826">(K310+J310+L310)/D310</f>
        <v>1</v>
      </c>
      <c r="N310" s="109">
        <f t="shared" ref="N310" si="827">M310*D310</f>
        <v>5000</v>
      </c>
    </row>
    <row r="311" spans="1:14" s="79" customFormat="1" ht="14.25" customHeight="1" x14ac:dyDescent="0.25">
      <c r="A311" s="103">
        <v>43532</v>
      </c>
      <c r="B311" s="104" t="s">
        <v>4</v>
      </c>
      <c r="C311" s="104" t="s">
        <v>56</v>
      </c>
      <c r="D311" s="105">
        <v>100</v>
      </c>
      <c r="E311" s="104" t="s">
        <v>1</v>
      </c>
      <c r="F311" s="104">
        <v>38220</v>
      </c>
      <c r="G311" s="104">
        <v>38220</v>
      </c>
      <c r="H311" s="104">
        <v>0</v>
      </c>
      <c r="I311" s="106">
        <v>0</v>
      </c>
      <c r="J311" s="107">
        <v>0</v>
      </c>
      <c r="K311" s="108">
        <v>0</v>
      </c>
      <c r="L311" s="108">
        <v>0</v>
      </c>
      <c r="M311" s="108">
        <f t="shared" ref="M311" si="828">(K311+J311+L311)/D311</f>
        <v>0</v>
      </c>
      <c r="N311" s="109">
        <f t="shared" ref="N311" si="829">M311*D311</f>
        <v>0</v>
      </c>
    </row>
    <row r="312" spans="1:14" s="79" customFormat="1" ht="14.25" customHeight="1" x14ac:dyDescent="0.25">
      <c r="A312" s="103">
        <v>43532</v>
      </c>
      <c r="B312" s="104" t="s">
        <v>4</v>
      </c>
      <c r="C312" s="104" t="s">
        <v>56</v>
      </c>
      <c r="D312" s="105">
        <v>100</v>
      </c>
      <c r="E312" s="104" t="s">
        <v>1</v>
      </c>
      <c r="F312" s="104">
        <v>38250</v>
      </c>
      <c r="G312" s="104">
        <v>38350</v>
      </c>
      <c r="H312" s="104">
        <v>38450</v>
      </c>
      <c r="I312" s="106">
        <v>0</v>
      </c>
      <c r="J312" s="107">
        <f t="shared" si="825"/>
        <v>10000</v>
      </c>
      <c r="K312" s="108">
        <f>(IF(E312="SHORT",IF(H312="",0,G312-H312),IF(E312="LONG",IF(H312="",0,H312-G312))))*D312</f>
        <v>10000</v>
      </c>
      <c r="L312" s="108">
        <v>0</v>
      </c>
      <c r="M312" s="108">
        <f t="shared" ref="M312" si="830">(K312+J312+L312)/D312</f>
        <v>200</v>
      </c>
      <c r="N312" s="109">
        <f t="shared" ref="N312" si="831">M312*D312</f>
        <v>20000</v>
      </c>
    </row>
    <row r="313" spans="1:14" s="79" customFormat="1" ht="14.25" customHeight="1" x14ac:dyDescent="0.25">
      <c r="A313" s="103">
        <v>43531</v>
      </c>
      <c r="B313" s="104" t="s">
        <v>0</v>
      </c>
      <c r="C313" s="104" t="s">
        <v>56</v>
      </c>
      <c r="D313" s="105">
        <v>100</v>
      </c>
      <c r="E313" s="104" t="s">
        <v>2</v>
      </c>
      <c r="F313" s="104">
        <v>31860</v>
      </c>
      <c r="G313" s="104">
        <v>31800</v>
      </c>
      <c r="H313" s="104">
        <v>0</v>
      </c>
      <c r="I313" s="106">
        <v>0</v>
      </c>
      <c r="J313" s="107">
        <f t="shared" ref="J313" si="832">(IF(E313="SHORT",F313-G313,IF(E313="LONG",G313-F313)))*D313</f>
        <v>6000</v>
      </c>
      <c r="K313" s="108">
        <v>0</v>
      </c>
      <c r="L313" s="108">
        <v>0</v>
      </c>
      <c r="M313" s="108">
        <f t="shared" ref="M313" si="833">(K313+J313+L313)/D313</f>
        <v>60</v>
      </c>
      <c r="N313" s="109">
        <f t="shared" ref="N313" si="834">M313*D313</f>
        <v>6000</v>
      </c>
    </row>
    <row r="314" spans="1:14" s="79" customFormat="1" ht="14.25" customHeight="1" x14ac:dyDescent="0.25">
      <c r="A314" s="103">
        <v>43531</v>
      </c>
      <c r="B314" s="104" t="s">
        <v>4</v>
      </c>
      <c r="C314" s="104" t="s">
        <v>56</v>
      </c>
      <c r="D314" s="105">
        <v>30</v>
      </c>
      <c r="E314" s="104" t="s">
        <v>1</v>
      </c>
      <c r="F314" s="104">
        <v>38200</v>
      </c>
      <c r="G314" s="104">
        <v>38000</v>
      </c>
      <c r="H314" s="104">
        <v>0</v>
      </c>
      <c r="I314" s="106">
        <v>0</v>
      </c>
      <c r="J314" s="107">
        <f t="shared" ref="J314" si="835">(IF(E314="SHORT",F314-G314,IF(E314="LONG",G314-F314)))*D314</f>
        <v>-6000</v>
      </c>
      <c r="K314" s="108">
        <v>0</v>
      </c>
      <c r="L314" s="108">
        <v>0</v>
      </c>
      <c r="M314" s="108">
        <f t="shared" ref="M314" si="836">(K314+J314+L314)/D314</f>
        <v>-200</v>
      </c>
      <c r="N314" s="109">
        <f t="shared" ref="N314" si="837">M314*D314</f>
        <v>-6000</v>
      </c>
    </row>
    <row r="315" spans="1:14" s="79" customFormat="1" ht="14.25" customHeight="1" x14ac:dyDescent="0.25">
      <c r="A315" s="103">
        <v>43531</v>
      </c>
      <c r="B315" s="104" t="s">
        <v>31</v>
      </c>
      <c r="C315" s="104" t="s">
        <v>53</v>
      </c>
      <c r="D315" s="105">
        <v>100</v>
      </c>
      <c r="E315" s="104" t="s">
        <v>1</v>
      </c>
      <c r="F315" s="104">
        <v>3965</v>
      </c>
      <c r="G315" s="104">
        <v>3985</v>
      </c>
      <c r="H315" s="104">
        <v>0</v>
      </c>
      <c r="I315" s="106">
        <v>0</v>
      </c>
      <c r="J315" s="107">
        <f t="shared" ref="J315" si="838">(IF(E315="SHORT",F315-G315,IF(E315="LONG",G315-F315)))*D315</f>
        <v>2000</v>
      </c>
      <c r="K315" s="108">
        <v>0</v>
      </c>
      <c r="L315" s="108">
        <v>0</v>
      </c>
      <c r="M315" s="108">
        <f t="shared" ref="M315" si="839">(K315+J315+L315)/D315</f>
        <v>20</v>
      </c>
      <c r="N315" s="109">
        <f t="shared" ref="N315" si="840">M315*D315</f>
        <v>2000</v>
      </c>
    </row>
    <row r="316" spans="1:14" s="79" customFormat="1" ht="14.25" customHeight="1" x14ac:dyDescent="0.25">
      <c r="A316" s="103">
        <v>43530</v>
      </c>
      <c r="B316" s="104" t="s">
        <v>0</v>
      </c>
      <c r="C316" s="104" t="s">
        <v>56</v>
      </c>
      <c r="D316" s="105">
        <v>100</v>
      </c>
      <c r="E316" s="104" t="s">
        <v>1</v>
      </c>
      <c r="F316" s="104">
        <v>32020</v>
      </c>
      <c r="G316" s="104">
        <v>31950</v>
      </c>
      <c r="H316" s="104">
        <v>0</v>
      </c>
      <c r="I316" s="106">
        <v>0</v>
      </c>
      <c r="J316" s="107">
        <f t="shared" ref="J316" si="841">(IF(E316="SHORT",F316-G316,IF(E316="LONG",G316-F316)))*D316</f>
        <v>-7000</v>
      </c>
      <c r="K316" s="108">
        <v>0</v>
      </c>
      <c r="L316" s="108">
        <v>0</v>
      </c>
      <c r="M316" s="108">
        <f t="shared" ref="M316" si="842">(K316+J316+L316)/D316</f>
        <v>-70</v>
      </c>
      <c r="N316" s="109">
        <f t="shared" ref="N316" si="843">M316*D316</f>
        <v>-7000</v>
      </c>
    </row>
    <row r="317" spans="1:14" s="79" customFormat="1" ht="14.25" customHeight="1" x14ac:dyDescent="0.25">
      <c r="A317" s="103">
        <v>43530</v>
      </c>
      <c r="B317" s="104" t="s">
        <v>4</v>
      </c>
      <c r="C317" s="104" t="s">
        <v>56</v>
      </c>
      <c r="D317" s="105">
        <v>30</v>
      </c>
      <c r="E317" s="104" t="s">
        <v>1</v>
      </c>
      <c r="F317" s="104">
        <v>38350</v>
      </c>
      <c r="G317" s="104">
        <v>38200</v>
      </c>
      <c r="H317" s="104">
        <v>0</v>
      </c>
      <c r="I317" s="106">
        <v>0</v>
      </c>
      <c r="J317" s="107">
        <f t="shared" ref="J317" si="844">(IF(E317="SHORT",F317-G317,IF(E317="LONG",G317-F317)))*D317</f>
        <v>-4500</v>
      </c>
      <c r="K317" s="108">
        <v>0</v>
      </c>
      <c r="L317" s="108">
        <v>0</v>
      </c>
      <c r="M317" s="108">
        <f t="shared" ref="M317" si="845">(K317+J317+L317)/D317</f>
        <v>-150</v>
      </c>
      <c r="N317" s="109">
        <f t="shared" ref="N317" si="846">M317*D317</f>
        <v>-4500</v>
      </c>
    </row>
    <row r="318" spans="1:14" s="79" customFormat="1" ht="14.25" customHeight="1" x14ac:dyDescent="0.25">
      <c r="A318" s="103">
        <v>43530</v>
      </c>
      <c r="B318" s="104" t="s">
        <v>31</v>
      </c>
      <c r="C318" s="104" t="s">
        <v>53</v>
      </c>
      <c r="D318" s="105">
        <v>100</v>
      </c>
      <c r="E318" s="104" t="s">
        <v>1</v>
      </c>
      <c r="F318" s="104">
        <v>3975</v>
      </c>
      <c r="G318" s="104">
        <v>3940</v>
      </c>
      <c r="H318" s="104">
        <v>0</v>
      </c>
      <c r="I318" s="106">
        <v>0</v>
      </c>
      <c r="J318" s="107">
        <f t="shared" ref="J318" si="847">(IF(E318="SHORT",F318-G318,IF(E318="LONG",G318-F318)))*D318</f>
        <v>-3500</v>
      </c>
      <c r="K318" s="108">
        <v>0</v>
      </c>
      <c r="L318" s="108">
        <v>0</v>
      </c>
      <c r="M318" s="108">
        <f t="shared" ref="M318" si="848">(K318+J318+L318)/D318</f>
        <v>-35</v>
      </c>
      <c r="N318" s="109">
        <f t="shared" ref="N318" si="849">M318*D318</f>
        <v>-3500</v>
      </c>
    </row>
    <row r="319" spans="1:14" s="79" customFormat="1" ht="14.25" customHeight="1" x14ac:dyDescent="0.25">
      <c r="A319" s="103">
        <v>43529</v>
      </c>
      <c r="B319" s="104" t="s">
        <v>4</v>
      </c>
      <c r="C319" s="104" t="s">
        <v>56</v>
      </c>
      <c r="D319" s="105">
        <v>30</v>
      </c>
      <c r="E319" s="104" t="s">
        <v>2</v>
      </c>
      <c r="F319" s="104">
        <v>38430</v>
      </c>
      <c r="G319" s="104">
        <v>38280</v>
      </c>
      <c r="H319" s="104">
        <v>38100</v>
      </c>
      <c r="I319" s="106">
        <v>0</v>
      </c>
      <c r="J319" s="107">
        <f t="shared" ref="J319:J320" si="850">(IF(E319="SHORT",F319-G319,IF(E319="LONG",G319-F319)))*D319</f>
        <v>4500</v>
      </c>
      <c r="K319" s="108">
        <f>(IF(E319="SHORT",IF(H319="",0,G319-H319),IF(E319="LONG",IF(H319="",0,H319-G319))))*D319</f>
        <v>5400</v>
      </c>
      <c r="L319" s="108">
        <v>0</v>
      </c>
      <c r="M319" s="108">
        <f t="shared" ref="M319" si="851">(K319+J319+L319)/D319</f>
        <v>330</v>
      </c>
      <c r="N319" s="109">
        <f t="shared" ref="N319" si="852">M319*D319</f>
        <v>9900</v>
      </c>
    </row>
    <row r="320" spans="1:14" s="79" customFormat="1" ht="14.25" customHeight="1" x14ac:dyDescent="0.25">
      <c r="A320" s="103">
        <v>43529</v>
      </c>
      <c r="B320" s="104" t="s">
        <v>31</v>
      </c>
      <c r="C320" s="104" t="s">
        <v>53</v>
      </c>
      <c r="D320" s="105">
        <v>100</v>
      </c>
      <c r="E320" s="104" t="s">
        <v>1</v>
      </c>
      <c r="F320" s="104">
        <v>4005</v>
      </c>
      <c r="G320" s="104">
        <v>4025</v>
      </c>
      <c r="H320" s="104">
        <v>4040</v>
      </c>
      <c r="I320" s="106">
        <v>0</v>
      </c>
      <c r="J320" s="107">
        <f t="shared" si="850"/>
        <v>2000</v>
      </c>
      <c r="K320" s="108">
        <f>(IF(E320="SHORT",IF(H320="",0,G320-H320),IF(E320="LONG",IF(H320="",0,H320-G320))))*D320</f>
        <v>1500</v>
      </c>
      <c r="L320" s="108">
        <v>0</v>
      </c>
      <c r="M320" s="108">
        <f t="shared" ref="M320" si="853">(K320+J320+L320)/D320</f>
        <v>35</v>
      </c>
      <c r="N320" s="109">
        <f t="shared" ref="N320" si="854">M320*D320</f>
        <v>3500</v>
      </c>
    </row>
    <row r="321" spans="1:14" s="79" customFormat="1" ht="14.25" customHeight="1" x14ac:dyDescent="0.25">
      <c r="A321" s="103">
        <v>43529</v>
      </c>
      <c r="B321" s="104" t="s">
        <v>0</v>
      </c>
      <c r="C321" s="104" t="s">
        <v>56</v>
      </c>
      <c r="D321" s="105">
        <v>100</v>
      </c>
      <c r="E321" s="104" t="s">
        <v>2</v>
      </c>
      <c r="F321" s="104">
        <v>32100</v>
      </c>
      <c r="G321" s="104">
        <v>32200</v>
      </c>
      <c r="H321" s="104">
        <v>0</v>
      </c>
      <c r="I321" s="106">
        <v>0</v>
      </c>
      <c r="J321" s="107">
        <f>(IF(E321="SHORT",F321-G321,IF(E321="LONG",G321-F321)))*D321</f>
        <v>-10000</v>
      </c>
      <c r="K321" s="108">
        <v>0</v>
      </c>
      <c r="L321" s="108">
        <v>0</v>
      </c>
      <c r="M321" s="108">
        <f t="shared" ref="M321" si="855">(K321+J321+L321)/D321</f>
        <v>-100</v>
      </c>
      <c r="N321" s="109">
        <f t="shared" ref="N321" si="856">M321*D321</f>
        <v>-10000</v>
      </c>
    </row>
    <row r="322" spans="1:14" s="79" customFormat="1" ht="14.25" customHeight="1" x14ac:dyDescent="0.25">
      <c r="A322" s="103">
        <v>43525</v>
      </c>
      <c r="B322" s="104" t="s">
        <v>0</v>
      </c>
      <c r="C322" s="104" t="s">
        <v>56</v>
      </c>
      <c r="D322" s="105">
        <v>100</v>
      </c>
      <c r="E322" s="104" t="s">
        <v>2</v>
      </c>
      <c r="F322" s="104">
        <v>32950</v>
      </c>
      <c r="G322" s="104">
        <v>32870</v>
      </c>
      <c r="H322" s="104">
        <v>32800</v>
      </c>
      <c r="I322" s="106">
        <v>0</v>
      </c>
      <c r="J322" s="107">
        <f t="shared" ref="J322" si="857">(IF(E322="SHORT",F322-G322,IF(E322="LONG",G322-F322)))*D322</f>
        <v>8000</v>
      </c>
      <c r="K322" s="108">
        <f>(IF(E322="SHORT",IF(H322="",0,G322-H322),IF(E322="LONG",IF(H322="",0,H322-G322))))*D322</f>
        <v>7000</v>
      </c>
      <c r="L322" s="108">
        <v>0</v>
      </c>
      <c r="M322" s="108">
        <f t="shared" ref="M322" si="858">(K322+J322+L322)/D322</f>
        <v>150</v>
      </c>
      <c r="N322" s="109">
        <f t="shared" ref="N322" si="859">M322*D322</f>
        <v>15000</v>
      </c>
    </row>
    <row r="323" spans="1:14" s="79" customFormat="1" ht="14.25" customHeight="1" x14ac:dyDescent="0.25">
      <c r="A323" s="103">
        <v>43525</v>
      </c>
      <c r="B323" s="104" t="s">
        <v>4</v>
      </c>
      <c r="C323" s="104" t="s">
        <v>56</v>
      </c>
      <c r="D323" s="105">
        <v>30</v>
      </c>
      <c r="E323" s="104" t="s">
        <v>2</v>
      </c>
      <c r="F323" s="104">
        <v>39100</v>
      </c>
      <c r="G323" s="104">
        <v>38950</v>
      </c>
      <c r="H323" s="104">
        <v>38750</v>
      </c>
      <c r="I323" s="106">
        <v>0</v>
      </c>
      <c r="J323" s="107">
        <f t="shared" ref="J323" si="860">(IF(E323="SHORT",F323-G323,IF(E323="LONG",G323-F323)))*D323</f>
        <v>4500</v>
      </c>
      <c r="K323" s="108">
        <f>(IF(E323="SHORT",IF(H323="",0,G323-H323),IF(E323="LONG",IF(H323="",0,H323-G323))))*D323</f>
        <v>6000</v>
      </c>
      <c r="L323" s="108">
        <v>0</v>
      </c>
      <c r="M323" s="108">
        <f t="shared" ref="M323" si="861">(K323+J323+L323)/D323</f>
        <v>350</v>
      </c>
      <c r="N323" s="109">
        <f t="shared" ref="N323" si="862">M323*D323</f>
        <v>10500</v>
      </c>
    </row>
    <row r="324" spans="1:14" s="79" customFormat="1" ht="14.25" customHeight="1" x14ac:dyDescent="0.25">
      <c r="A324" s="103">
        <v>43525</v>
      </c>
      <c r="B324" s="104" t="s">
        <v>6</v>
      </c>
      <c r="C324" s="104" t="s">
        <v>53</v>
      </c>
      <c r="D324" s="105">
        <v>5000</v>
      </c>
      <c r="E324" s="104" t="s">
        <v>1</v>
      </c>
      <c r="F324" s="104">
        <v>153</v>
      </c>
      <c r="G324" s="104">
        <v>154</v>
      </c>
      <c r="H324" s="104">
        <v>0</v>
      </c>
      <c r="I324" s="106">
        <v>0</v>
      </c>
      <c r="J324" s="107">
        <f t="shared" ref="J324" si="863">(IF(E324="SHORT",F324-G324,IF(E324="LONG",G324-F324)))*D324</f>
        <v>5000</v>
      </c>
      <c r="K324" s="108">
        <v>0</v>
      </c>
      <c r="L324" s="108">
        <v>0</v>
      </c>
      <c r="M324" s="108">
        <f t="shared" ref="M324" si="864">(K324+J324+L324)/D324</f>
        <v>1</v>
      </c>
      <c r="N324" s="109">
        <f t="shared" ref="N324" si="865">M324*D324</f>
        <v>5000</v>
      </c>
    </row>
    <row r="325" spans="1:14" s="79" customFormat="1" ht="14.25" customHeight="1" x14ac:dyDescent="0.25">
      <c r="A325" s="103">
        <v>43525</v>
      </c>
      <c r="B325" s="104" t="s">
        <v>31</v>
      </c>
      <c r="C325" s="104" t="s">
        <v>53</v>
      </c>
      <c r="D325" s="105">
        <v>100</v>
      </c>
      <c r="E325" s="104" t="s">
        <v>1</v>
      </c>
      <c r="F325" s="104">
        <v>4085</v>
      </c>
      <c r="G325" s="104">
        <v>4105</v>
      </c>
      <c r="H325" s="104">
        <v>0</v>
      </c>
      <c r="I325" s="106">
        <v>0</v>
      </c>
      <c r="J325" s="107">
        <f t="shared" ref="J325" si="866">(IF(E325="SHORT",F325-G325,IF(E325="LONG",G325-F325)))*D325</f>
        <v>2000</v>
      </c>
      <c r="K325" s="108">
        <v>0</v>
      </c>
      <c r="L325" s="108">
        <v>0</v>
      </c>
      <c r="M325" s="108">
        <f t="shared" ref="M325" si="867">(K325+J325+L325)/D325</f>
        <v>20</v>
      </c>
      <c r="N325" s="109">
        <f t="shared" ref="N325" si="868">M325*D325</f>
        <v>2000</v>
      </c>
    </row>
    <row r="326" spans="1:14" s="79" customFormat="1" ht="14.25" customHeight="1" x14ac:dyDescent="0.25">
      <c r="A326" s="110"/>
      <c r="B326" s="111"/>
      <c r="C326" s="111"/>
      <c r="D326" s="112"/>
      <c r="E326" s="111"/>
      <c r="F326" s="111"/>
      <c r="G326" s="111"/>
      <c r="H326" s="111"/>
      <c r="I326" s="130" t="s">
        <v>97</v>
      </c>
      <c r="J326" s="131">
        <f>SUM(J257:J325)</f>
        <v>79725.000000000029</v>
      </c>
      <c r="K326" s="131"/>
      <c r="L326" s="131"/>
      <c r="M326" s="131" t="s">
        <v>22</v>
      </c>
      <c r="N326" s="131">
        <f>SUM(N257:N325)</f>
        <v>151525.00000000003</v>
      </c>
    </row>
    <row r="327" spans="1:14" s="79" customFormat="1" ht="14.25" customHeight="1" x14ac:dyDescent="0.25">
      <c r="A327" s="103"/>
      <c r="B327" s="104"/>
      <c r="C327" s="104"/>
      <c r="D327" s="105"/>
      <c r="E327" s="104"/>
      <c r="F327" s="104"/>
      <c r="G327" s="104"/>
      <c r="H327" s="104"/>
      <c r="I327" s="106"/>
      <c r="J327" s="107"/>
      <c r="K327" s="108"/>
      <c r="L327" s="108"/>
      <c r="M327" s="108"/>
      <c r="N327" s="109"/>
    </row>
    <row r="328" spans="1:14" s="79" customFormat="1" ht="14.25" customHeight="1" x14ac:dyDescent="0.25">
      <c r="A328" s="110"/>
      <c r="B328" s="111"/>
      <c r="C328" s="111"/>
      <c r="D328" s="112"/>
      <c r="E328" s="111"/>
      <c r="F328" s="111"/>
      <c r="G328" s="132">
        <v>43497</v>
      </c>
      <c r="H328" s="111"/>
      <c r="I328" s="113"/>
      <c r="J328" s="114"/>
      <c r="K328" s="115"/>
      <c r="L328" s="115"/>
      <c r="M328" s="115"/>
      <c r="N328" s="116"/>
    </row>
    <row r="329" spans="1:14" s="79" customFormat="1" ht="14.25" customHeight="1" x14ac:dyDescent="0.2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2" t="s">
        <v>107</v>
      </c>
      <c r="M329" s="115"/>
      <c r="N329" s="137">
        <v>0.84</v>
      </c>
    </row>
    <row r="330" spans="1:14" s="79" customFormat="1" ht="14.25" customHeight="1" x14ac:dyDescent="0.25">
      <c r="A330" s="103">
        <v>43524</v>
      </c>
      <c r="B330" s="104" t="s">
        <v>0</v>
      </c>
      <c r="C330" s="104" t="s">
        <v>56</v>
      </c>
      <c r="D330" s="105">
        <v>100</v>
      </c>
      <c r="E330" s="104" t="s">
        <v>1</v>
      </c>
      <c r="F330" s="104">
        <v>33300</v>
      </c>
      <c r="G330" s="104">
        <v>33370</v>
      </c>
      <c r="H330" s="104">
        <v>0</v>
      </c>
      <c r="I330" s="106">
        <v>0</v>
      </c>
      <c r="J330" s="107">
        <f>(IF(E330="SHORT",F330-G330,IF(E330="LONG",G330-F330)))*D330</f>
        <v>7000</v>
      </c>
      <c r="K330" s="108">
        <v>0</v>
      </c>
      <c r="L330" s="108">
        <v>0</v>
      </c>
      <c r="M330" s="108">
        <f>(K330+J330+L330)/D330</f>
        <v>70</v>
      </c>
      <c r="N330" s="109">
        <f>M330*D330</f>
        <v>7000</v>
      </c>
    </row>
    <row r="331" spans="1:14" s="79" customFormat="1" ht="14.25" customHeight="1" x14ac:dyDescent="0.25">
      <c r="A331" s="103">
        <v>43524</v>
      </c>
      <c r="B331" s="104" t="s">
        <v>5</v>
      </c>
      <c r="C331" s="104" t="s">
        <v>55</v>
      </c>
      <c r="D331" s="105">
        <v>5000</v>
      </c>
      <c r="E331" s="104" t="s">
        <v>1</v>
      </c>
      <c r="F331" s="104">
        <v>197</v>
      </c>
      <c r="G331" s="104">
        <v>197.9</v>
      </c>
      <c r="H331" s="104">
        <v>0</v>
      </c>
      <c r="I331" s="106">
        <v>0</v>
      </c>
      <c r="J331" s="107">
        <f t="shared" ref="J331:J360" si="869">(IF(E331="SHORT",F331-G331,IF(E331="LONG",G331-F331)))*D331</f>
        <v>4500.0000000000282</v>
      </c>
      <c r="K331" s="108">
        <v>0</v>
      </c>
      <c r="L331" s="108">
        <v>0</v>
      </c>
      <c r="M331" s="108">
        <f t="shared" ref="M331:M360" si="870">(K331+J331+L331)/D331</f>
        <v>0.90000000000000568</v>
      </c>
      <c r="N331" s="109">
        <f t="shared" ref="N331:N360" si="871">M331*D331</f>
        <v>4500.0000000000282</v>
      </c>
    </row>
    <row r="332" spans="1:14" s="79" customFormat="1" ht="14.25" customHeight="1" x14ac:dyDescent="0.25">
      <c r="A332" s="103">
        <v>43524</v>
      </c>
      <c r="B332" s="104" t="s">
        <v>31</v>
      </c>
      <c r="C332" s="104" t="s">
        <v>53</v>
      </c>
      <c r="D332" s="105">
        <v>100</v>
      </c>
      <c r="E332" s="104" t="s">
        <v>1</v>
      </c>
      <c r="F332" s="104">
        <v>4030</v>
      </c>
      <c r="G332" s="104">
        <v>4055</v>
      </c>
      <c r="H332" s="104">
        <v>0</v>
      </c>
      <c r="I332" s="106">
        <v>0</v>
      </c>
      <c r="J332" s="107">
        <f t="shared" si="869"/>
        <v>2500</v>
      </c>
      <c r="K332" s="108">
        <v>0</v>
      </c>
      <c r="L332" s="108">
        <v>0</v>
      </c>
      <c r="M332" s="108">
        <f t="shared" si="870"/>
        <v>25</v>
      </c>
      <c r="N332" s="109">
        <f t="shared" si="871"/>
        <v>2500</v>
      </c>
    </row>
    <row r="333" spans="1:14" s="79" customFormat="1" ht="14.25" customHeight="1" x14ac:dyDescent="0.25">
      <c r="A333" s="103">
        <v>43524</v>
      </c>
      <c r="B333" s="104" t="s">
        <v>4</v>
      </c>
      <c r="C333" s="104" t="s">
        <v>56</v>
      </c>
      <c r="D333" s="105">
        <v>30</v>
      </c>
      <c r="E333" s="104" t="s">
        <v>1</v>
      </c>
      <c r="F333" s="104">
        <v>39830</v>
      </c>
      <c r="G333" s="104">
        <v>39550</v>
      </c>
      <c r="H333" s="104">
        <v>0</v>
      </c>
      <c r="I333" s="106">
        <v>0</v>
      </c>
      <c r="J333" s="107">
        <f t="shared" ref="J333" si="872">(IF(E333="SHORT",F333-G333,IF(E333="LONG",G333-F333)))*D333</f>
        <v>-8400</v>
      </c>
      <c r="K333" s="108">
        <v>0</v>
      </c>
      <c r="L333" s="108">
        <v>0</v>
      </c>
      <c r="M333" s="108">
        <f t="shared" ref="M333" si="873">(K333+J333+L333)/D333</f>
        <v>-280</v>
      </c>
      <c r="N333" s="109">
        <f t="shared" ref="N333" si="874">M333*D333</f>
        <v>-8400</v>
      </c>
    </row>
    <row r="334" spans="1:14" s="79" customFormat="1" ht="14.25" customHeight="1" x14ac:dyDescent="0.25">
      <c r="A334" s="103">
        <v>43523</v>
      </c>
      <c r="B334" s="104" t="s">
        <v>0</v>
      </c>
      <c r="C334" s="104" t="s">
        <v>56</v>
      </c>
      <c r="D334" s="105">
        <v>100</v>
      </c>
      <c r="E334" s="104" t="s">
        <v>1</v>
      </c>
      <c r="F334" s="104">
        <v>33500</v>
      </c>
      <c r="G334" s="104">
        <v>33570</v>
      </c>
      <c r="H334" s="104">
        <v>0</v>
      </c>
      <c r="I334" s="106">
        <v>0</v>
      </c>
      <c r="J334" s="107">
        <f t="shared" si="869"/>
        <v>7000</v>
      </c>
      <c r="K334" s="108">
        <v>0</v>
      </c>
      <c r="L334" s="108">
        <v>0</v>
      </c>
      <c r="M334" s="108">
        <f t="shared" si="870"/>
        <v>70</v>
      </c>
      <c r="N334" s="109">
        <f t="shared" si="871"/>
        <v>7000</v>
      </c>
    </row>
    <row r="335" spans="1:14" s="79" customFormat="1" ht="14.25" customHeight="1" x14ac:dyDescent="0.25">
      <c r="A335" s="103">
        <v>43523</v>
      </c>
      <c r="B335" s="104" t="s">
        <v>4</v>
      </c>
      <c r="C335" s="104" t="s">
        <v>56</v>
      </c>
      <c r="D335" s="105">
        <v>30</v>
      </c>
      <c r="E335" s="104" t="s">
        <v>1</v>
      </c>
      <c r="F335" s="104">
        <v>40180</v>
      </c>
      <c r="G335" s="104">
        <v>39950</v>
      </c>
      <c r="H335" s="104">
        <v>0</v>
      </c>
      <c r="I335" s="106">
        <v>0</v>
      </c>
      <c r="J335" s="107">
        <f t="shared" si="869"/>
        <v>-6900</v>
      </c>
      <c r="K335" s="108">
        <v>0</v>
      </c>
      <c r="L335" s="108">
        <v>0</v>
      </c>
      <c r="M335" s="108">
        <f t="shared" si="870"/>
        <v>-230</v>
      </c>
      <c r="N335" s="109">
        <f t="shared" si="871"/>
        <v>-6900</v>
      </c>
    </row>
    <row r="336" spans="1:14" s="79" customFormat="1" ht="14.25" customHeight="1" x14ac:dyDescent="0.25">
      <c r="A336" s="103">
        <v>43523</v>
      </c>
      <c r="B336" s="104" t="s">
        <v>6</v>
      </c>
      <c r="C336" s="104" t="s">
        <v>55</v>
      </c>
      <c r="D336" s="105">
        <v>5000</v>
      </c>
      <c r="E336" s="104" t="s">
        <v>1</v>
      </c>
      <c r="F336" s="104">
        <v>148</v>
      </c>
      <c r="G336" s="104">
        <v>149</v>
      </c>
      <c r="H336" s="104">
        <v>150</v>
      </c>
      <c r="I336" s="106">
        <v>0</v>
      </c>
      <c r="J336" s="107">
        <f t="shared" si="869"/>
        <v>5000</v>
      </c>
      <c r="K336" s="108">
        <f>(IF(E336="SHORT",IF(H336="",0,G336-H336),IF(E336="LONG",IF(H336="",0,H336-G336))))*D336</f>
        <v>5000</v>
      </c>
      <c r="L336" s="108">
        <v>0</v>
      </c>
      <c r="M336" s="108">
        <f t="shared" si="870"/>
        <v>2</v>
      </c>
      <c r="N336" s="109">
        <f t="shared" si="871"/>
        <v>10000</v>
      </c>
    </row>
    <row r="337" spans="1:14" s="79" customFormat="1" ht="14.25" customHeight="1" x14ac:dyDescent="0.25">
      <c r="A337" s="103">
        <v>43523</v>
      </c>
      <c r="B337" s="104" t="s">
        <v>31</v>
      </c>
      <c r="C337" s="104" t="s">
        <v>53</v>
      </c>
      <c r="D337" s="105">
        <v>100</v>
      </c>
      <c r="E337" s="104" t="s">
        <v>1</v>
      </c>
      <c r="F337" s="104">
        <v>4002</v>
      </c>
      <c r="G337" s="104">
        <v>4022</v>
      </c>
      <c r="H337" s="104">
        <v>0</v>
      </c>
      <c r="I337" s="106">
        <v>0</v>
      </c>
      <c r="J337" s="107">
        <f t="shared" si="869"/>
        <v>2000</v>
      </c>
      <c r="K337" s="108">
        <v>0</v>
      </c>
      <c r="L337" s="108">
        <f t="shared" ref="L337:L360" si="875">(IF(E337="SHORT",IF(I337="",0,H337-I337),IF(E337="LONG",IF(I337="",0,(I337-H337)))))*D337</f>
        <v>0</v>
      </c>
      <c r="M337" s="108">
        <f t="shared" si="870"/>
        <v>20</v>
      </c>
      <c r="N337" s="109">
        <f t="shared" si="871"/>
        <v>2000</v>
      </c>
    </row>
    <row r="338" spans="1:14" s="79" customFormat="1" ht="14.25" customHeight="1" x14ac:dyDescent="0.25">
      <c r="A338" s="103">
        <v>43522</v>
      </c>
      <c r="B338" s="104" t="s">
        <v>0</v>
      </c>
      <c r="C338" s="104" t="s">
        <v>56</v>
      </c>
      <c r="D338" s="105">
        <v>100</v>
      </c>
      <c r="E338" s="104" t="s">
        <v>1</v>
      </c>
      <c r="F338" s="104">
        <v>33400</v>
      </c>
      <c r="G338" s="104">
        <v>33470</v>
      </c>
      <c r="H338" s="104">
        <v>0</v>
      </c>
      <c r="I338" s="106">
        <v>0</v>
      </c>
      <c r="J338" s="107">
        <f t="shared" si="869"/>
        <v>7000</v>
      </c>
      <c r="K338" s="108">
        <v>0</v>
      </c>
      <c r="L338" s="108">
        <f t="shared" si="875"/>
        <v>0</v>
      </c>
      <c r="M338" s="108">
        <f t="shared" si="870"/>
        <v>70</v>
      </c>
      <c r="N338" s="109">
        <f t="shared" si="871"/>
        <v>7000</v>
      </c>
    </row>
    <row r="339" spans="1:14" s="79" customFormat="1" ht="14.25" customHeight="1" x14ac:dyDescent="0.25">
      <c r="A339" s="103">
        <v>43522</v>
      </c>
      <c r="B339" s="104" t="s">
        <v>6</v>
      </c>
      <c r="C339" s="104" t="s">
        <v>55</v>
      </c>
      <c r="D339" s="105">
        <v>5000</v>
      </c>
      <c r="E339" s="104" t="s">
        <v>1</v>
      </c>
      <c r="F339" s="104">
        <v>147.5</v>
      </c>
      <c r="G339" s="104">
        <v>148.5</v>
      </c>
      <c r="H339" s="104">
        <v>0</v>
      </c>
      <c r="I339" s="106">
        <v>0</v>
      </c>
      <c r="J339" s="107">
        <f t="shared" si="869"/>
        <v>5000</v>
      </c>
      <c r="K339" s="108">
        <v>0</v>
      </c>
      <c r="L339" s="108">
        <f t="shared" si="875"/>
        <v>0</v>
      </c>
      <c r="M339" s="108">
        <f t="shared" si="870"/>
        <v>1</v>
      </c>
      <c r="N339" s="109">
        <f t="shared" si="871"/>
        <v>5000</v>
      </c>
    </row>
    <row r="340" spans="1:14" s="79" customFormat="1" ht="14.25" customHeight="1" x14ac:dyDescent="0.25">
      <c r="A340" s="103">
        <v>43522</v>
      </c>
      <c r="B340" s="104" t="s">
        <v>5</v>
      </c>
      <c r="C340" s="104" t="s">
        <v>55</v>
      </c>
      <c r="D340" s="105">
        <v>5000</v>
      </c>
      <c r="E340" s="104" t="s">
        <v>1</v>
      </c>
      <c r="F340" s="104">
        <v>194.5</v>
      </c>
      <c r="G340" s="104">
        <v>195.5</v>
      </c>
      <c r="H340" s="104">
        <v>0</v>
      </c>
      <c r="I340" s="106">
        <v>0</v>
      </c>
      <c r="J340" s="107">
        <f t="shared" si="869"/>
        <v>5000</v>
      </c>
      <c r="K340" s="108">
        <v>0</v>
      </c>
      <c r="L340" s="108">
        <f t="shared" si="875"/>
        <v>0</v>
      </c>
      <c r="M340" s="108">
        <f t="shared" si="870"/>
        <v>1</v>
      </c>
      <c r="N340" s="109">
        <f t="shared" si="871"/>
        <v>5000</v>
      </c>
    </row>
    <row r="341" spans="1:14" s="79" customFormat="1" ht="14.25" customHeight="1" x14ac:dyDescent="0.25">
      <c r="A341" s="103">
        <v>43522</v>
      </c>
      <c r="B341" s="104" t="s">
        <v>31</v>
      </c>
      <c r="C341" s="104" t="s">
        <v>53</v>
      </c>
      <c r="D341" s="105">
        <v>100</v>
      </c>
      <c r="E341" s="104" t="s">
        <v>1</v>
      </c>
      <c r="F341" s="104">
        <v>3945</v>
      </c>
      <c r="G341" s="104">
        <v>3965</v>
      </c>
      <c r="H341" s="104">
        <v>0</v>
      </c>
      <c r="I341" s="106">
        <v>0</v>
      </c>
      <c r="J341" s="107">
        <f t="shared" si="869"/>
        <v>2000</v>
      </c>
      <c r="K341" s="108">
        <v>0</v>
      </c>
      <c r="L341" s="108">
        <f t="shared" si="875"/>
        <v>0</v>
      </c>
      <c r="M341" s="108">
        <f t="shared" si="870"/>
        <v>20</v>
      </c>
      <c r="N341" s="109">
        <f t="shared" si="871"/>
        <v>2000</v>
      </c>
    </row>
    <row r="342" spans="1:14" s="79" customFormat="1" ht="14.25" customHeight="1" x14ac:dyDescent="0.25">
      <c r="A342" s="103">
        <v>43521</v>
      </c>
      <c r="B342" s="104" t="s">
        <v>31</v>
      </c>
      <c r="C342" s="104" t="s">
        <v>53</v>
      </c>
      <c r="D342" s="105">
        <v>100</v>
      </c>
      <c r="E342" s="104" t="s">
        <v>1</v>
      </c>
      <c r="F342" s="104">
        <v>4080</v>
      </c>
      <c r="G342" s="104">
        <v>4100</v>
      </c>
      <c r="H342" s="104">
        <v>0</v>
      </c>
      <c r="I342" s="106">
        <v>0</v>
      </c>
      <c r="J342" s="107">
        <f t="shared" si="869"/>
        <v>2000</v>
      </c>
      <c r="K342" s="108">
        <v>0</v>
      </c>
      <c r="L342" s="108">
        <f t="shared" si="875"/>
        <v>0</v>
      </c>
      <c r="M342" s="108">
        <f t="shared" si="870"/>
        <v>20</v>
      </c>
      <c r="N342" s="109">
        <f t="shared" si="871"/>
        <v>2000</v>
      </c>
    </row>
    <row r="343" spans="1:14" s="79" customFormat="1" ht="14.25" customHeight="1" x14ac:dyDescent="0.25">
      <c r="A343" s="103">
        <v>43518</v>
      </c>
      <c r="B343" s="104" t="s">
        <v>0</v>
      </c>
      <c r="C343" s="104" t="s">
        <v>56</v>
      </c>
      <c r="D343" s="105">
        <v>100</v>
      </c>
      <c r="E343" s="104" t="s">
        <v>1</v>
      </c>
      <c r="F343" s="104">
        <v>33400</v>
      </c>
      <c r="G343" s="104">
        <v>33470</v>
      </c>
      <c r="H343" s="104">
        <v>0</v>
      </c>
      <c r="I343" s="106">
        <v>0</v>
      </c>
      <c r="J343" s="107">
        <f t="shared" si="869"/>
        <v>7000</v>
      </c>
      <c r="K343" s="108">
        <v>0</v>
      </c>
      <c r="L343" s="108">
        <f t="shared" si="875"/>
        <v>0</v>
      </c>
      <c r="M343" s="108">
        <f t="shared" si="870"/>
        <v>70</v>
      </c>
      <c r="N343" s="109">
        <f t="shared" si="871"/>
        <v>7000</v>
      </c>
    </row>
    <row r="344" spans="1:14" s="79" customFormat="1" ht="14.25" customHeight="1" x14ac:dyDescent="0.25">
      <c r="A344" s="103">
        <v>43518</v>
      </c>
      <c r="B344" s="104" t="s">
        <v>0</v>
      </c>
      <c r="C344" s="104" t="s">
        <v>56</v>
      </c>
      <c r="D344" s="105">
        <v>100</v>
      </c>
      <c r="E344" s="104" t="s">
        <v>1</v>
      </c>
      <c r="F344" s="104">
        <v>33400</v>
      </c>
      <c r="G344" s="104">
        <v>33470</v>
      </c>
      <c r="H344" s="104">
        <v>0</v>
      </c>
      <c r="I344" s="106">
        <v>0</v>
      </c>
      <c r="J344" s="107">
        <f t="shared" si="869"/>
        <v>7000</v>
      </c>
      <c r="K344" s="108">
        <v>0</v>
      </c>
      <c r="L344" s="108">
        <f t="shared" si="875"/>
        <v>0</v>
      </c>
      <c r="M344" s="108">
        <f t="shared" si="870"/>
        <v>70</v>
      </c>
      <c r="N344" s="109">
        <f t="shared" si="871"/>
        <v>7000</v>
      </c>
    </row>
    <row r="345" spans="1:14" s="79" customFormat="1" ht="14.25" customHeight="1" x14ac:dyDescent="0.25">
      <c r="A345" s="103">
        <v>43518</v>
      </c>
      <c r="B345" s="104" t="s">
        <v>5</v>
      </c>
      <c r="C345" s="104" t="s">
        <v>55</v>
      </c>
      <c r="D345" s="105">
        <v>5000</v>
      </c>
      <c r="E345" s="104" t="s">
        <v>1</v>
      </c>
      <c r="F345" s="104">
        <v>193.5</v>
      </c>
      <c r="G345" s="104">
        <v>194.5</v>
      </c>
      <c r="H345" s="104">
        <v>0</v>
      </c>
      <c r="I345" s="106">
        <v>0</v>
      </c>
      <c r="J345" s="107">
        <f t="shared" si="869"/>
        <v>5000</v>
      </c>
      <c r="K345" s="108">
        <v>0</v>
      </c>
      <c r="L345" s="108">
        <f t="shared" si="875"/>
        <v>0</v>
      </c>
      <c r="M345" s="108">
        <f t="shared" si="870"/>
        <v>1</v>
      </c>
      <c r="N345" s="109">
        <f t="shared" si="871"/>
        <v>5000</v>
      </c>
    </row>
    <row r="346" spans="1:14" s="79" customFormat="1" ht="14.25" customHeight="1" x14ac:dyDescent="0.25">
      <c r="A346" s="103">
        <v>43518</v>
      </c>
      <c r="B346" s="104" t="s">
        <v>31</v>
      </c>
      <c r="C346" s="104" t="s">
        <v>53</v>
      </c>
      <c r="D346" s="105">
        <v>100</v>
      </c>
      <c r="E346" s="104" t="s">
        <v>1</v>
      </c>
      <c r="F346" s="104">
        <v>4075</v>
      </c>
      <c r="G346" s="104">
        <v>4100</v>
      </c>
      <c r="H346" s="104">
        <v>0</v>
      </c>
      <c r="I346" s="106">
        <v>0</v>
      </c>
      <c r="J346" s="107">
        <f t="shared" si="869"/>
        <v>2500</v>
      </c>
      <c r="K346" s="108">
        <v>0</v>
      </c>
      <c r="L346" s="108">
        <f t="shared" si="875"/>
        <v>0</v>
      </c>
      <c r="M346" s="108">
        <f t="shared" si="870"/>
        <v>25</v>
      </c>
      <c r="N346" s="109">
        <f t="shared" si="871"/>
        <v>2500</v>
      </c>
    </row>
    <row r="347" spans="1:14" s="79" customFormat="1" ht="14.25" customHeight="1" x14ac:dyDescent="0.25">
      <c r="A347" s="103">
        <v>43517</v>
      </c>
      <c r="B347" s="104" t="s">
        <v>4</v>
      </c>
      <c r="C347" s="104" t="s">
        <v>56</v>
      </c>
      <c r="D347" s="105">
        <v>30</v>
      </c>
      <c r="E347" s="104" t="s">
        <v>2</v>
      </c>
      <c r="F347" s="104">
        <v>40300</v>
      </c>
      <c r="G347" s="104">
        <v>40150</v>
      </c>
      <c r="H347" s="104">
        <v>0</v>
      </c>
      <c r="I347" s="106">
        <v>0</v>
      </c>
      <c r="J347" s="107">
        <f t="shared" si="869"/>
        <v>4500</v>
      </c>
      <c r="K347" s="108">
        <v>0</v>
      </c>
      <c r="L347" s="108">
        <f t="shared" si="875"/>
        <v>0</v>
      </c>
      <c r="M347" s="108">
        <f t="shared" si="870"/>
        <v>150</v>
      </c>
      <c r="N347" s="109">
        <f t="shared" si="871"/>
        <v>4500</v>
      </c>
    </row>
    <row r="348" spans="1:14" s="79" customFormat="1" ht="14.25" customHeight="1" x14ac:dyDescent="0.25">
      <c r="A348" s="103">
        <v>43517</v>
      </c>
      <c r="B348" s="104" t="s">
        <v>0</v>
      </c>
      <c r="C348" s="104" t="s">
        <v>56</v>
      </c>
      <c r="D348" s="105">
        <v>100</v>
      </c>
      <c r="E348" s="104" t="s">
        <v>2</v>
      </c>
      <c r="F348" s="104">
        <v>33760</v>
      </c>
      <c r="G348" s="104">
        <v>33700</v>
      </c>
      <c r="H348" s="104">
        <v>0</v>
      </c>
      <c r="I348" s="106">
        <v>0</v>
      </c>
      <c r="J348" s="107">
        <f t="shared" si="869"/>
        <v>6000</v>
      </c>
      <c r="K348" s="108">
        <v>0</v>
      </c>
      <c r="L348" s="108">
        <f t="shared" si="875"/>
        <v>0</v>
      </c>
      <c r="M348" s="108">
        <f t="shared" si="870"/>
        <v>60</v>
      </c>
      <c r="N348" s="109">
        <f t="shared" si="871"/>
        <v>6000</v>
      </c>
    </row>
    <row r="349" spans="1:14" s="79" customFormat="1" ht="14.25" customHeight="1" x14ac:dyDescent="0.25">
      <c r="A349" s="103">
        <v>43517</v>
      </c>
      <c r="B349" s="104" t="s">
        <v>6</v>
      </c>
      <c r="C349" s="104" t="s">
        <v>55</v>
      </c>
      <c r="D349" s="105">
        <v>5000</v>
      </c>
      <c r="E349" s="104" t="s">
        <v>1</v>
      </c>
      <c r="F349" s="104">
        <v>145</v>
      </c>
      <c r="G349" s="104">
        <v>146</v>
      </c>
      <c r="H349" s="104">
        <v>0</v>
      </c>
      <c r="I349" s="106">
        <v>0</v>
      </c>
      <c r="J349" s="107">
        <f t="shared" si="869"/>
        <v>5000</v>
      </c>
      <c r="K349" s="108">
        <v>0</v>
      </c>
      <c r="L349" s="108">
        <f t="shared" si="875"/>
        <v>0</v>
      </c>
      <c r="M349" s="108">
        <f t="shared" si="870"/>
        <v>1</v>
      </c>
      <c r="N349" s="109">
        <f t="shared" si="871"/>
        <v>5000</v>
      </c>
    </row>
    <row r="350" spans="1:14" s="79" customFormat="1" ht="14.25" customHeight="1" x14ac:dyDescent="0.25">
      <c r="A350" s="103">
        <v>43517</v>
      </c>
      <c r="B350" s="104" t="s">
        <v>31</v>
      </c>
      <c r="C350" s="104" t="s">
        <v>53</v>
      </c>
      <c r="D350" s="105">
        <v>100</v>
      </c>
      <c r="E350" s="104" t="s">
        <v>1</v>
      </c>
      <c r="F350" s="104">
        <v>4100</v>
      </c>
      <c r="G350" s="104">
        <v>4120</v>
      </c>
      <c r="H350" s="104">
        <v>0</v>
      </c>
      <c r="I350" s="106">
        <v>0</v>
      </c>
      <c r="J350" s="107">
        <f t="shared" si="869"/>
        <v>2000</v>
      </c>
      <c r="K350" s="108">
        <v>0</v>
      </c>
      <c r="L350" s="108">
        <f t="shared" si="875"/>
        <v>0</v>
      </c>
      <c r="M350" s="108">
        <f t="shared" si="870"/>
        <v>20</v>
      </c>
      <c r="N350" s="109">
        <f t="shared" si="871"/>
        <v>2000</v>
      </c>
    </row>
    <row r="351" spans="1:14" s="79" customFormat="1" ht="14.25" customHeight="1" x14ac:dyDescent="0.25">
      <c r="A351" s="103">
        <v>43516</v>
      </c>
      <c r="B351" s="104" t="s">
        <v>6</v>
      </c>
      <c r="C351" s="104" t="s">
        <v>55</v>
      </c>
      <c r="D351" s="105">
        <v>5000</v>
      </c>
      <c r="E351" s="104" t="s">
        <v>1</v>
      </c>
      <c r="F351" s="104">
        <v>145</v>
      </c>
      <c r="G351" s="104">
        <v>146</v>
      </c>
      <c r="H351" s="104">
        <v>0</v>
      </c>
      <c r="I351" s="106">
        <v>0</v>
      </c>
      <c r="J351" s="107">
        <f t="shared" si="869"/>
        <v>5000</v>
      </c>
      <c r="K351" s="108">
        <v>0</v>
      </c>
      <c r="L351" s="108">
        <f t="shared" si="875"/>
        <v>0</v>
      </c>
      <c r="M351" s="108">
        <f t="shared" si="870"/>
        <v>1</v>
      </c>
      <c r="N351" s="109">
        <f t="shared" si="871"/>
        <v>5000</v>
      </c>
    </row>
    <row r="352" spans="1:14" s="79" customFormat="1" ht="14.25" customHeight="1" x14ac:dyDescent="0.25">
      <c r="A352" s="103">
        <v>43516</v>
      </c>
      <c r="B352" s="104" t="s">
        <v>4</v>
      </c>
      <c r="C352" s="104" t="s">
        <v>56</v>
      </c>
      <c r="D352" s="105">
        <v>30</v>
      </c>
      <c r="E352" s="104" t="s">
        <v>2</v>
      </c>
      <c r="F352" s="104">
        <v>40550</v>
      </c>
      <c r="G352" s="104">
        <v>40400</v>
      </c>
      <c r="H352" s="104">
        <v>0</v>
      </c>
      <c r="I352" s="106">
        <v>0</v>
      </c>
      <c r="J352" s="107">
        <f t="shared" si="869"/>
        <v>4500</v>
      </c>
      <c r="K352" s="108">
        <v>0</v>
      </c>
      <c r="L352" s="108">
        <f t="shared" si="875"/>
        <v>0</v>
      </c>
      <c r="M352" s="108">
        <f t="shared" si="870"/>
        <v>150</v>
      </c>
      <c r="N352" s="109">
        <f t="shared" si="871"/>
        <v>4500</v>
      </c>
    </row>
    <row r="353" spans="1:14" s="79" customFormat="1" ht="14.25" customHeight="1" x14ac:dyDescent="0.25">
      <c r="A353" s="103">
        <v>43516</v>
      </c>
      <c r="B353" s="104" t="s">
        <v>0</v>
      </c>
      <c r="C353" s="104" t="s">
        <v>56</v>
      </c>
      <c r="D353" s="105">
        <v>100</v>
      </c>
      <c r="E353" s="104" t="s">
        <v>2</v>
      </c>
      <c r="F353" s="104">
        <v>33860</v>
      </c>
      <c r="G353" s="104">
        <v>33960</v>
      </c>
      <c r="H353" s="104">
        <v>0</v>
      </c>
      <c r="I353" s="106">
        <v>0</v>
      </c>
      <c r="J353" s="107">
        <f t="shared" si="869"/>
        <v>-10000</v>
      </c>
      <c r="K353" s="108">
        <v>0</v>
      </c>
      <c r="L353" s="108">
        <f t="shared" si="875"/>
        <v>0</v>
      </c>
      <c r="M353" s="108">
        <f t="shared" si="870"/>
        <v>-100</v>
      </c>
      <c r="N353" s="109">
        <f t="shared" si="871"/>
        <v>-10000</v>
      </c>
    </row>
    <row r="354" spans="1:14" s="79" customFormat="1" ht="14.25" customHeight="1" x14ac:dyDescent="0.25">
      <c r="A354" s="103">
        <v>43515</v>
      </c>
      <c r="B354" s="104" t="s">
        <v>4</v>
      </c>
      <c r="C354" s="104" t="s">
        <v>56</v>
      </c>
      <c r="D354" s="105">
        <v>30</v>
      </c>
      <c r="E354" s="104" t="s">
        <v>1</v>
      </c>
      <c r="F354" s="104">
        <v>40280</v>
      </c>
      <c r="G354" s="104">
        <v>40400</v>
      </c>
      <c r="H354" s="104">
        <v>0</v>
      </c>
      <c r="I354" s="106">
        <v>0</v>
      </c>
      <c r="J354" s="107">
        <f t="shared" si="869"/>
        <v>3600</v>
      </c>
      <c r="K354" s="108">
        <v>0</v>
      </c>
      <c r="L354" s="108">
        <f t="shared" si="875"/>
        <v>0</v>
      </c>
      <c r="M354" s="108">
        <f t="shared" si="870"/>
        <v>120</v>
      </c>
      <c r="N354" s="109">
        <f t="shared" si="871"/>
        <v>3600</v>
      </c>
    </row>
    <row r="355" spans="1:14" s="79" customFormat="1" ht="14.25" customHeight="1" x14ac:dyDescent="0.25">
      <c r="A355" s="103">
        <v>43515</v>
      </c>
      <c r="B355" s="104" t="s">
        <v>31</v>
      </c>
      <c r="C355" s="104" t="s">
        <v>53</v>
      </c>
      <c r="D355" s="105">
        <v>100</v>
      </c>
      <c r="E355" s="104" t="s">
        <v>1</v>
      </c>
      <c r="F355" s="104">
        <v>4000</v>
      </c>
      <c r="G355" s="104">
        <v>3965</v>
      </c>
      <c r="H355" s="104">
        <v>0</v>
      </c>
      <c r="I355" s="106">
        <v>0</v>
      </c>
      <c r="J355" s="107">
        <f t="shared" si="869"/>
        <v>-3500</v>
      </c>
      <c r="K355" s="108">
        <v>0</v>
      </c>
      <c r="L355" s="108">
        <f t="shared" si="875"/>
        <v>0</v>
      </c>
      <c r="M355" s="108">
        <f t="shared" si="870"/>
        <v>-35</v>
      </c>
      <c r="N355" s="109">
        <f t="shared" si="871"/>
        <v>-3500</v>
      </c>
    </row>
    <row r="356" spans="1:14" s="79" customFormat="1" ht="14.25" customHeight="1" x14ac:dyDescent="0.25">
      <c r="A356" s="103">
        <v>43515</v>
      </c>
      <c r="B356" s="104" t="s">
        <v>92</v>
      </c>
      <c r="C356" s="104" t="s">
        <v>55</v>
      </c>
      <c r="D356" s="105">
        <v>5000</v>
      </c>
      <c r="E356" s="104" t="s">
        <v>1</v>
      </c>
      <c r="F356" s="104">
        <v>190.5</v>
      </c>
      <c r="G356" s="104">
        <v>191.5</v>
      </c>
      <c r="H356" s="104">
        <v>0</v>
      </c>
      <c r="I356" s="106">
        <v>0</v>
      </c>
      <c r="J356" s="107">
        <f t="shared" si="869"/>
        <v>5000</v>
      </c>
      <c r="K356" s="108">
        <v>0</v>
      </c>
      <c r="L356" s="108">
        <f t="shared" si="875"/>
        <v>0</v>
      </c>
      <c r="M356" s="108">
        <f t="shared" si="870"/>
        <v>1</v>
      </c>
      <c r="N356" s="109">
        <f t="shared" si="871"/>
        <v>5000</v>
      </c>
    </row>
    <row r="357" spans="1:14" s="79" customFormat="1" ht="14.25" customHeight="1" x14ac:dyDescent="0.25">
      <c r="A357" s="103">
        <v>43514</v>
      </c>
      <c r="B357" s="104" t="s">
        <v>6</v>
      </c>
      <c r="C357" s="104" t="s">
        <v>55</v>
      </c>
      <c r="D357" s="105">
        <v>5000</v>
      </c>
      <c r="E357" s="104" t="s">
        <v>2</v>
      </c>
      <c r="F357" s="104">
        <v>146.4</v>
      </c>
      <c r="G357" s="104">
        <v>145.5</v>
      </c>
      <c r="H357" s="104">
        <v>0</v>
      </c>
      <c r="I357" s="106">
        <v>0</v>
      </c>
      <c r="J357" s="107">
        <f t="shared" si="869"/>
        <v>4500.0000000000282</v>
      </c>
      <c r="K357" s="108">
        <v>0</v>
      </c>
      <c r="L357" s="108">
        <f t="shared" si="875"/>
        <v>0</v>
      </c>
      <c r="M357" s="108">
        <f t="shared" si="870"/>
        <v>0.90000000000000568</v>
      </c>
      <c r="N357" s="109">
        <f t="shared" si="871"/>
        <v>4500.0000000000282</v>
      </c>
    </row>
    <row r="358" spans="1:14" s="79" customFormat="1" ht="14.25" customHeight="1" x14ac:dyDescent="0.25">
      <c r="A358" s="103">
        <v>43514</v>
      </c>
      <c r="B358" s="104" t="s">
        <v>4</v>
      </c>
      <c r="C358" s="104" t="s">
        <v>56</v>
      </c>
      <c r="D358" s="105">
        <v>30</v>
      </c>
      <c r="E358" s="104" t="s">
        <v>1</v>
      </c>
      <c r="F358" s="104">
        <v>40300</v>
      </c>
      <c r="G358" s="104">
        <v>40450</v>
      </c>
      <c r="H358" s="104">
        <v>0</v>
      </c>
      <c r="I358" s="106">
        <v>0</v>
      </c>
      <c r="J358" s="107">
        <f t="shared" si="869"/>
        <v>4500</v>
      </c>
      <c r="K358" s="108">
        <v>0</v>
      </c>
      <c r="L358" s="108">
        <f t="shared" si="875"/>
        <v>0</v>
      </c>
      <c r="M358" s="108">
        <f t="shared" si="870"/>
        <v>150</v>
      </c>
      <c r="N358" s="109">
        <f t="shared" si="871"/>
        <v>4500</v>
      </c>
    </row>
    <row r="359" spans="1:14" s="87" customFormat="1" ht="14.25" customHeight="1" x14ac:dyDescent="0.25">
      <c r="A359" s="103">
        <v>43514</v>
      </c>
      <c r="B359" s="104" t="s">
        <v>0</v>
      </c>
      <c r="C359" s="104" t="s">
        <v>56</v>
      </c>
      <c r="D359" s="105">
        <v>100</v>
      </c>
      <c r="E359" s="104" t="s">
        <v>1</v>
      </c>
      <c r="F359" s="104">
        <v>33560</v>
      </c>
      <c r="G359" s="104">
        <v>33630</v>
      </c>
      <c r="H359" s="104">
        <v>0</v>
      </c>
      <c r="I359" s="106">
        <v>0</v>
      </c>
      <c r="J359" s="107">
        <f t="shared" si="869"/>
        <v>7000</v>
      </c>
      <c r="K359" s="108">
        <v>0</v>
      </c>
      <c r="L359" s="108">
        <f t="shared" si="875"/>
        <v>0</v>
      </c>
      <c r="M359" s="108">
        <f t="shared" si="870"/>
        <v>70</v>
      </c>
      <c r="N359" s="109">
        <f t="shared" si="871"/>
        <v>7000</v>
      </c>
    </row>
    <row r="360" spans="1:14" s="87" customFormat="1" ht="14.25" customHeight="1" x14ac:dyDescent="0.25">
      <c r="A360" s="103">
        <v>43511</v>
      </c>
      <c r="B360" s="104" t="s">
        <v>31</v>
      </c>
      <c r="C360" s="104" t="s">
        <v>53</v>
      </c>
      <c r="D360" s="105">
        <v>200</v>
      </c>
      <c r="E360" s="104" t="s">
        <v>1</v>
      </c>
      <c r="F360" s="104">
        <v>3890</v>
      </c>
      <c r="G360" s="104">
        <v>3915</v>
      </c>
      <c r="H360" s="104">
        <v>3950</v>
      </c>
      <c r="I360" s="106">
        <v>3979</v>
      </c>
      <c r="J360" s="107">
        <f t="shared" si="869"/>
        <v>5000</v>
      </c>
      <c r="K360" s="108">
        <f>(IF(E360="SHORT",IF(H360="",0,G360-H360),IF(E360="LONG",IF(H360="",0,H360-G360))))*D360</f>
        <v>7000</v>
      </c>
      <c r="L360" s="108">
        <f t="shared" si="875"/>
        <v>5800</v>
      </c>
      <c r="M360" s="108">
        <f t="shared" si="870"/>
        <v>89</v>
      </c>
      <c r="N360" s="109">
        <f t="shared" si="871"/>
        <v>17800</v>
      </c>
    </row>
    <row r="361" spans="1:14" s="87" customFormat="1" ht="14.25" customHeight="1" x14ac:dyDescent="0.25">
      <c r="A361" s="103">
        <v>43511</v>
      </c>
      <c r="B361" s="104" t="s">
        <v>32</v>
      </c>
      <c r="C361" s="104" t="s">
        <v>53</v>
      </c>
      <c r="D361" s="105">
        <v>2500</v>
      </c>
      <c r="E361" s="104" t="s">
        <v>1</v>
      </c>
      <c r="F361" s="104">
        <v>184.2</v>
      </c>
      <c r="G361" s="104">
        <v>185.5</v>
      </c>
      <c r="H361" s="104">
        <v>187</v>
      </c>
      <c r="I361" s="106"/>
      <c r="J361" s="107">
        <f t="shared" ref="J361:J404" si="876">(IF(E361="SHORT",F361-G361,IF(E361="LONG",G361-F361)))*D361</f>
        <v>3250.0000000000282</v>
      </c>
      <c r="K361" s="108">
        <f t="shared" ref="K361:K402" si="877">(IF(E361="SHORT",IF(H361="",0,G361-H361),IF(E361="LONG",IF(H361="",0,H361-G361))))*D361</f>
        <v>3750</v>
      </c>
      <c r="L361" s="108"/>
      <c r="M361" s="108">
        <f t="shared" ref="M361:M404" si="878">(K361+J361+L361)/D361</f>
        <v>2.8000000000000114</v>
      </c>
      <c r="N361" s="109">
        <f t="shared" ref="N361:N404" si="879">M361*D361</f>
        <v>7000.0000000000282</v>
      </c>
    </row>
    <row r="362" spans="1:14" s="87" customFormat="1" ht="14.25" customHeight="1" x14ac:dyDescent="0.25">
      <c r="A362" s="103">
        <v>43511</v>
      </c>
      <c r="B362" s="104" t="s">
        <v>48</v>
      </c>
      <c r="C362" s="104" t="s">
        <v>55</v>
      </c>
      <c r="D362" s="105">
        <v>500</v>
      </c>
      <c r="E362" s="104" t="s">
        <v>1</v>
      </c>
      <c r="F362" s="104">
        <v>864.65</v>
      </c>
      <c r="G362" s="104">
        <v>871.15</v>
      </c>
      <c r="H362" s="104">
        <v>878.65</v>
      </c>
      <c r="I362" s="106"/>
      <c r="J362" s="107">
        <f t="shared" si="876"/>
        <v>3250</v>
      </c>
      <c r="K362" s="108">
        <f t="shared" si="877"/>
        <v>3750</v>
      </c>
      <c r="L362" s="108"/>
      <c r="M362" s="108">
        <f t="shared" si="878"/>
        <v>14</v>
      </c>
      <c r="N362" s="109">
        <f t="shared" si="879"/>
        <v>7000</v>
      </c>
    </row>
    <row r="363" spans="1:14" s="87" customFormat="1" ht="14.25" customHeight="1" x14ac:dyDescent="0.25">
      <c r="A363" s="103">
        <v>43511</v>
      </c>
      <c r="B363" s="104" t="s">
        <v>3</v>
      </c>
      <c r="C363" s="104" t="s">
        <v>55</v>
      </c>
      <c r="D363" s="105">
        <v>2000</v>
      </c>
      <c r="E363" s="104" t="s">
        <v>1</v>
      </c>
      <c r="F363" s="104">
        <v>435.8</v>
      </c>
      <c r="G363" s="104">
        <v>438.8</v>
      </c>
      <c r="H363" s="104"/>
      <c r="I363" s="106"/>
      <c r="J363" s="107">
        <f t="shared" si="876"/>
        <v>6000</v>
      </c>
      <c r="K363" s="108"/>
      <c r="L363" s="108"/>
      <c r="M363" s="108">
        <f t="shared" si="878"/>
        <v>3</v>
      </c>
      <c r="N363" s="109">
        <f t="shared" si="879"/>
        <v>6000</v>
      </c>
    </row>
    <row r="364" spans="1:14" s="87" customFormat="1" ht="14.25" customHeight="1" x14ac:dyDescent="0.25">
      <c r="A364" s="103">
        <v>43510</v>
      </c>
      <c r="B364" s="104" t="s">
        <v>0</v>
      </c>
      <c r="C364" s="104" t="s">
        <v>56</v>
      </c>
      <c r="D364" s="105">
        <v>100</v>
      </c>
      <c r="E364" s="104" t="s">
        <v>1</v>
      </c>
      <c r="F364" s="104">
        <v>32935</v>
      </c>
      <c r="G364" s="104">
        <v>33000</v>
      </c>
      <c r="H364" s="104"/>
      <c r="I364" s="106"/>
      <c r="J364" s="107">
        <f t="shared" si="876"/>
        <v>6500</v>
      </c>
      <c r="K364" s="108"/>
      <c r="L364" s="108"/>
      <c r="M364" s="108">
        <f t="shared" si="878"/>
        <v>65</v>
      </c>
      <c r="N364" s="109">
        <f t="shared" si="879"/>
        <v>6500</v>
      </c>
    </row>
    <row r="365" spans="1:14" s="79" customFormat="1" ht="14.25" customHeight="1" x14ac:dyDescent="0.25">
      <c r="A365" s="103">
        <v>43510</v>
      </c>
      <c r="B365" s="104" t="s">
        <v>31</v>
      </c>
      <c r="C365" s="104" t="s">
        <v>53</v>
      </c>
      <c r="D365" s="105">
        <v>200</v>
      </c>
      <c r="E365" s="104" t="s">
        <v>1</v>
      </c>
      <c r="F365" s="104">
        <v>3854</v>
      </c>
      <c r="G365" s="104">
        <v>3880</v>
      </c>
      <c r="H365" s="104"/>
      <c r="I365" s="106"/>
      <c r="J365" s="107">
        <f t="shared" si="876"/>
        <v>5200</v>
      </c>
      <c r="K365" s="108"/>
      <c r="L365" s="108"/>
      <c r="M365" s="108">
        <f t="shared" si="878"/>
        <v>26</v>
      </c>
      <c r="N365" s="109">
        <f t="shared" si="879"/>
        <v>5200</v>
      </c>
    </row>
    <row r="366" spans="1:14" s="87" customFormat="1" ht="14.25" customHeight="1" x14ac:dyDescent="0.25">
      <c r="A366" s="103">
        <v>43509</v>
      </c>
      <c r="B366" s="104" t="s">
        <v>4</v>
      </c>
      <c r="C366" s="104" t="s">
        <v>56</v>
      </c>
      <c r="D366" s="105">
        <v>30</v>
      </c>
      <c r="E366" s="104" t="s">
        <v>1</v>
      </c>
      <c r="F366" s="104">
        <v>39562</v>
      </c>
      <c r="G366" s="104">
        <v>39662</v>
      </c>
      <c r="H366" s="104">
        <v>39787</v>
      </c>
      <c r="I366" s="106"/>
      <c r="J366" s="107">
        <f t="shared" ref="J366" si="880">(IF(E366="SHORT",F366-G366,IF(E366="LONG",G366-F366)))*D366</f>
        <v>3000</v>
      </c>
      <c r="K366" s="108">
        <f t="shared" ref="K366" si="881">(IF(E366="SHORT",IF(H366="",0,G366-H366),IF(E366="LONG",IF(H366="",0,H366-G366))))*D366</f>
        <v>3750</v>
      </c>
      <c r="L366" s="108"/>
      <c r="M366" s="108">
        <f t="shared" ref="M366" si="882">(K366+J366+L366)/D366</f>
        <v>225</v>
      </c>
      <c r="N366" s="109">
        <f t="shared" ref="N366" si="883">M366*D366</f>
        <v>6750</v>
      </c>
    </row>
    <row r="367" spans="1:14" s="87" customFormat="1" ht="14.25" customHeight="1" x14ac:dyDescent="0.25">
      <c r="A367" s="123">
        <v>43509</v>
      </c>
      <c r="B367" s="124" t="s">
        <v>0</v>
      </c>
      <c r="C367" s="124" t="s">
        <v>56</v>
      </c>
      <c r="D367" s="125">
        <v>100</v>
      </c>
      <c r="E367" s="124" t="s">
        <v>1</v>
      </c>
      <c r="F367" s="124">
        <v>32864</v>
      </c>
      <c r="G367" s="124">
        <v>32929</v>
      </c>
      <c r="H367" s="124">
        <v>33004</v>
      </c>
      <c r="I367" s="126">
        <v>33074</v>
      </c>
      <c r="J367" s="127">
        <f t="shared" si="876"/>
        <v>6500</v>
      </c>
      <c r="K367" s="128">
        <f t="shared" si="877"/>
        <v>7500</v>
      </c>
      <c r="L367" s="128">
        <f t="shared" ref="L367:L390" si="884">(IF(E367="SHORT",IF(I367="",0,H367-I367),IF(E367="LONG",IF(I367="",0,(I367-H367)))))*D367</f>
        <v>7000</v>
      </c>
      <c r="M367" s="128">
        <f t="shared" si="878"/>
        <v>210</v>
      </c>
      <c r="N367" s="129">
        <f t="shared" si="879"/>
        <v>21000</v>
      </c>
    </row>
    <row r="368" spans="1:14" s="87" customFormat="1" ht="14.25" customHeight="1" x14ac:dyDescent="0.25">
      <c r="A368" s="103">
        <v>43509</v>
      </c>
      <c r="B368" s="104" t="s">
        <v>6</v>
      </c>
      <c r="C368" s="104" t="s">
        <v>55</v>
      </c>
      <c r="D368" s="105">
        <v>10000</v>
      </c>
      <c r="E368" s="104" t="s">
        <v>2</v>
      </c>
      <c r="F368" s="104">
        <v>143.44999999999999</v>
      </c>
      <c r="G368" s="104">
        <v>142.9</v>
      </c>
      <c r="H368" s="104"/>
      <c r="I368" s="106"/>
      <c r="J368" s="107">
        <f t="shared" si="876"/>
        <v>5499.999999999829</v>
      </c>
      <c r="K368" s="108"/>
      <c r="L368" s="108"/>
      <c r="M368" s="108">
        <f t="shared" si="878"/>
        <v>0.54999999999998295</v>
      </c>
      <c r="N368" s="109">
        <f t="shared" si="879"/>
        <v>5499.999999999829</v>
      </c>
    </row>
    <row r="369" spans="1:14" s="87" customFormat="1" ht="14.25" customHeight="1" x14ac:dyDescent="0.25">
      <c r="A369" s="103">
        <v>43509</v>
      </c>
      <c r="B369" s="104" t="s">
        <v>5</v>
      </c>
      <c r="C369" s="104" t="s">
        <v>55</v>
      </c>
      <c r="D369" s="105">
        <v>10000</v>
      </c>
      <c r="E369" s="104" t="s">
        <v>2</v>
      </c>
      <c r="F369" s="104">
        <v>184.4</v>
      </c>
      <c r="G369" s="104">
        <v>185</v>
      </c>
      <c r="H369" s="104"/>
      <c r="I369" s="106"/>
      <c r="J369" s="107">
        <f t="shared" si="876"/>
        <v>-5999.9999999999436</v>
      </c>
      <c r="K369" s="108"/>
      <c r="L369" s="108"/>
      <c r="M369" s="108">
        <f t="shared" si="878"/>
        <v>-0.59999999999999432</v>
      </c>
      <c r="N369" s="109">
        <f t="shared" si="879"/>
        <v>-5999.9999999999436</v>
      </c>
    </row>
    <row r="370" spans="1:14" s="87" customFormat="1" ht="14.25" customHeight="1" x14ac:dyDescent="0.25">
      <c r="A370" s="103">
        <v>43509</v>
      </c>
      <c r="B370" s="104" t="s">
        <v>48</v>
      </c>
      <c r="C370" s="104" t="s">
        <v>55</v>
      </c>
      <c r="D370" s="105">
        <v>500</v>
      </c>
      <c r="E370" s="104" t="s">
        <v>2</v>
      </c>
      <c r="F370" s="104">
        <v>870.7</v>
      </c>
      <c r="G370" s="104">
        <v>877.7</v>
      </c>
      <c r="H370" s="104"/>
      <c r="I370" s="106"/>
      <c r="J370" s="107">
        <f t="shared" si="876"/>
        <v>-3500</v>
      </c>
      <c r="K370" s="108"/>
      <c r="L370" s="108"/>
      <c r="M370" s="108">
        <f t="shared" si="878"/>
        <v>-7</v>
      </c>
      <c r="N370" s="109">
        <f t="shared" si="879"/>
        <v>-3500</v>
      </c>
    </row>
    <row r="371" spans="1:14" s="87" customFormat="1" ht="14.25" customHeight="1" x14ac:dyDescent="0.25">
      <c r="A371" s="103">
        <v>43509</v>
      </c>
      <c r="B371" s="104" t="s">
        <v>3</v>
      </c>
      <c r="C371" s="104" t="s">
        <v>55</v>
      </c>
      <c r="D371" s="105">
        <v>2000</v>
      </c>
      <c r="E371" s="104" t="s">
        <v>2</v>
      </c>
      <c r="F371" s="104">
        <v>433.15</v>
      </c>
      <c r="G371" s="104">
        <v>434.4</v>
      </c>
      <c r="H371" s="104"/>
      <c r="I371" s="106"/>
      <c r="J371" s="107">
        <f t="shared" si="876"/>
        <v>-2500</v>
      </c>
      <c r="K371" s="108"/>
      <c r="L371" s="108"/>
      <c r="M371" s="108">
        <f t="shared" si="878"/>
        <v>-1.25</v>
      </c>
      <c r="N371" s="109">
        <f t="shared" si="879"/>
        <v>-2500</v>
      </c>
    </row>
    <row r="372" spans="1:14" s="87" customFormat="1" ht="14.25" customHeight="1" x14ac:dyDescent="0.25">
      <c r="A372" s="103">
        <v>43509</v>
      </c>
      <c r="B372" s="104" t="s">
        <v>31</v>
      </c>
      <c r="C372" s="104" t="s">
        <v>53</v>
      </c>
      <c r="D372" s="105">
        <v>200</v>
      </c>
      <c r="E372" s="104" t="s">
        <v>1</v>
      </c>
      <c r="F372" s="104">
        <v>3791</v>
      </c>
      <c r="G372" s="104">
        <v>3816</v>
      </c>
      <c r="H372" s="104">
        <v>3851</v>
      </c>
      <c r="I372" s="106"/>
      <c r="J372" s="107">
        <f t="shared" si="876"/>
        <v>5000</v>
      </c>
      <c r="K372" s="108">
        <f t="shared" si="877"/>
        <v>7000</v>
      </c>
      <c r="L372" s="108"/>
      <c r="M372" s="108">
        <f t="shared" si="878"/>
        <v>60</v>
      </c>
      <c r="N372" s="109">
        <f t="shared" si="879"/>
        <v>12000</v>
      </c>
    </row>
    <row r="373" spans="1:14" s="87" customFormat="1" ht="14.25" customHeight="1" x14ac:dyDescent="0.25">
      <c r="A373" s="103">
        <v>43508</v>
      </c>
      <c r="B373" s="104" t="s">
        <v>0</v>
      </c>
      <c r="C373" s="104" t="s">
        <v>56</v>
      </c>
      <c r="D373" s="105">
        <v>100</v>
      </c>
      <c r="E373" s="104" t="s">
        <v>2</v>
      </c>
      <c r="F373" s="104">
        <v>32997</v>
      </c>
      <c r="G373" s="104">
        <v>32932</v>
      </c>
      <c r="H373" s="104">
        <v>32857</v>
      </c>
      <c r="I373" s="106"/>
      <c r="J373" s="107">
        <f t="shared" si="876"/>
        <v>6500</v>
      </c>
      <c r="K373" s="108">
        <f t="shared" si="877"/>
        <v>7500</v>
      </c>
      <c r="L373" s="108"/>
      <c r="M373" s="108">
        <f t="shared" si="878"/>
        <v>140</v>
      </c>
      <c r="N373" s="109">
        <f t="shared" si="879"/>
        <v>14000</v>
      </c>
    </row>
    <row r="374" spans="1:14" s="87" customFormat="1" ht="14.25" customHeight="1" x14ac:dyDescent="0.25">
      <c r="A374" s="103">
        <v>43508</v>
      </c>
      <c r="B374" s="104" t="s">
        <v>4</v>
      </c>
      <c r="C374" s="104" t="s">
        <v>56</v>
      </c>
      <c r="D374" s="105">
        <v>30</v>
      </c>
      <c r="E374" s="104" t="s">
        <v>1</v>
      </c>
      <c r="F374" s="104">
        <v>39876</v>
      </c>
      <c r="G374" s="104">
        <v>39751</v>
      </c>
      <c r="H374" s="104"/>
      <c r="I374" s="106"/>
      <c r="J374" s="107">
        <f t="shared" si="876"/>
        <v>-3750</v>
      </c>
      <c r="K374" s="108"/>
      <c r="L374" s="108"/>
      <c r="M374" s="108">
        <f t="shared" si="878"/>
        <v>-125</v>
      </c>
      <c r="N374" s="109">
        <f t="shared" si="879"/>
        <v>-3750</v>
      </c>
    </row>
    <row r="375" spans="1:14" s="87" customFormat="1" ht="14.25" customHeight="1" x14ac:dyDescent="0.25">
      <c r="A375" s="103">
        <v>43508</v>
      </c>
      <c r="B375" s="104" t="s">
        <v>49</v>
      </c>
      <c r="C375" s="104" t="s">
        <v>55</v>
      </c>
      <c r="D375" s="105">
        <v>10000</v>
      </c>
      <c r="E375" s="104" t="s">
        <v>2</v>
      </c>
      <c r="F375" s="104">
        <v>132.85</v>
      </c>
      <c r="G375" s="104">
        <v>132.30000000000001</v>
      </c>
      <c r="H375" s="104">
        <v>131.6</v>
      </c>
      <c r="I375" s="106"/>
      <c r="J375" s="107">
        <f t="shared" si="876"/>
        <v>5499.999999999829</v>
      </c>
      <c r="K375" s="108">
        <f t="shared" si="877"/>
        <v>7000.000000000171</v>
      </c>
      <c r="L375" s="108"/>
      <c r="M375" s="108">
        <f t="shared" si="878"/>
        <v>1.25</v>
      </c>
      <c r="N375" s="109">
        <f t="shared" si="879"/>
        <v>12500</v>
      </c>
    </row>
    <row r="376" spans="1:14" s="79" customFormat="1" ht="14.25" customHeight="1" x14ac:dyDescent="0.25">
      <c r="A376" s="103">
        <v>43508</v>
      </c>
      <c r="B376" s="104" t="s">
        <v>31</v>
      </c>
      <c r="C376" s="104" t="s">
        <v>53</v>
      </c>
      <c r="D376" s="105">
        <v>200</v>
      </c>
      <c r="E376" s="104" t="s">
        <v>1</v>
      </c>
      <c r="F376" s="104">
        <v>3741</v>
      </c>
      <c r="G376" s="104">
        <v>3766</v>
      </c>
      <c r="H376" s="104">
        <v>3801</v>
      </c>
      <c r="I376" s="106"/>
      <c r="J376" s="107">
        <f t="shared" si="876"/>
        <v>5000</v>
      </c>
      <c r="K376" s="108">
        <f t="shared" si="877"/>
        <v>7000</v>
      </c>
      <c r="L376" s="108"/>
      <c r="M376" s="108">
        <f t="shared" si="878"/>
        <v>60</v>
      </c>
      <c r="N376" s="109">
        <f t="shared" si="879"/>
        <v>12000</v>
      </c>
    </row>
    <row r="377" spans="1:14" s="87" customFormat="1" ht="14.25" customHeight="1" x14ac:dyDescent="0.25">
      <c r="A377" s="103">
        <v>43507</v>
      </c>
      <c r="B377" s="104" t="s">
        <v>4</v>
      </c>
      <c r="C377" s="104" t="s">
        <v>56</v>
      </c>
      <c r="D377" s="105">
        <v>30</v>
      </c>
      <c r="E377" s="104" t="s">
        <v>2</v>
      </c>
      <c r="F377" s="104">
        <v>39979</v>
      </c>
      <c r="G377" s="104">
        <v>39879</v>
      </c>
      <c r="H377" s="104">
        <v>39754</v>
      </c>
      <c r="I377" s="106"/>
      <c r="J377" s="107">
        <f t="shared" ref="J377:J381" si="885">(IF(E377="SHORT",F377-G377,IF(E377="LONG",G377-F377)))*D377</f>
        <v>3000</v>
      </c>
      <c r="K377" s="108">
        <f t="shared" ref="K377:K379" si="886">(IF(E377="SHORT",IF(H377="",0,G377-H377),IF(E377="LONG",IF(H377="",0,H377-G377))))*D377</f>
        <v>3750</v>
      </c>
      <c r="L377" s="108"/>
      <c r="M377" s="108">
        <f t="shared" ref="M377:M381" si="887">(K377+J377+L377)/D377</f>
        <v>225</v>
      </c>
      <c r="N377" s="109">
        <f t="shared" ref="N377:N381" si="888">M377*D377</f>
        <v>6750</v>
      </c>
    </row>
    <row r="378" spans="1:14" s="87" customFormat="1" ht="14.25" customHeight="1" x14ac:dyDescent="0.25">
      <c r="A378" s="123">
        <v>43507</v>
      </c>
      <c r="B378" s="124" t="s">
        <v>0</v>
      </c>
      <c r="C378" s="124" t="s">
        <v>56</v>
      </c>
      <c r="D378" s="125">
        <v>100</v>
      </c>
      <c r="E378" s="124" t="s">
        <v>2</v>
      </c>
      <c r="F378" s="124">
        <v>33138</v>
      </c>
      <c r="G378" s="124">
        <v>33073</v>
      </c>
      <c r="H378" s="124">
        <v>32993</v>
      </c>
      <c r="I378" s="126">
        <v>32918</v>
      </c>
      <c r="J378" s="127">
        <f t="shared" si="885"/>
        <v>6500</v>
      </c>
      <c r="K378" s="128">
        <f t="shared" si="886"/>
        <v>8000</v>
      </c>
      <c r="L378" s="128">
        <f t="shared" ref="L378" si="889">(IF(E378="SHORT",IF(I378="",0,H378-I378),IF(E378="LONG",IF(I378="",0,(I378-H378)))))*D378</f>
        <v>7500</v>
      </c>
      <c r="M378" s="128">
        <f t="shared" si="887"/>
        <v>220</v>
      </c>
      <c r="N378" s="129">
        <f t="shared" si="888"/>
        <v>22000</v>
      </c>
    </row>
    <row r="379" spans="1:14" s="87" customFormat="1" ht="14.25" customHeight="1" x14ac:dyDescent="0.25">
      <c r="A379" s="103">
        <v>43507</v>
      </c>
      <c r="B379" s="104" t="s">
        <v>6</v>
      </c>
      <c r="C379" s="104" t="s">
        <v>55</v>
      </c>
      <c r="D379" s="105">
        <v>10000</v>
      </c>
      <c r="E379" s="104" t="s">
        <v>2</v>
      </c>
      <c r="F379" s="104">
        <v>146.5</v>
      </c>
      <c r="G379" s="104">
        <v>145.94999999999999</v>
      </c>
      <c r="H379" s="104">
        <v>145.30000000000001</v>
      </c>
      <c r="I379" s="106"/>
      <c r="J379" s="107">
        <f t="shared" si="885"/>
        <v>5500.0000000001137</v>
      </c>
      <c r="K379" s="108">
        <f t="shared" si="886"/>
        <v>6499.9999999997726</v>
      </c>
      <c r="L379" s="108"/>
      <c r="M379" s="108">
        <f t="shared" si="887"/>
        <v>1.1999999999999886</v>
      </c>
      <c r="N379" s="109">
        <f t="shared" si="888"/>
        <v>11999.999999999887</v>
      </c>
    </row>
    <row r="380" spans="1:14" s="87" customFormat="1" ht="14.25" customHeight="1" x14ac:dyDescent="0.25">
      <c r="A380" s="103">
        <v>43507</v>
      </c>
      <c r="B380" s="104" t="s">
        <v>49</v>
      </c>
      <c r="C380" s="104" t="s">
        <v>55</v>
      </c>
      <c r="D380" s="105">
        <v>10000</v>
      </c>
      <c r="E380" s="104" t="s">
        <v>2</v>
      </c>
      <c r="F380" s="104">
        <v>133.1</v>
      </c>
      <c r="G380" s="104">
        <v>132.55000000000001</v>
      </c>
      <c r="H380" s="104"/>
      <c r="I380" s="106"/>
      <c r="J380" s="107">
        <f t="shared" si="885"/>
        <v>5499.999999999829</v>
      </c>
      <c r="K380" s="108"/>
      <c r="L380" s="108"/>
      <c r="M380" s="108">
        <f t="shared" si="887"/>
        <v>0.54999999999998295</v>
      </c>
      <c r="N380" s="109">
        <f t="shared" si="888"/>
        <v>5499.999999999829</v>
      </c>
    </row>
    <row r="381" spans="1:14" s="87" customFormat="1" ht="14.25" customHeight="1" x14ac:dyDescent="0.25">
      <c r="A381" s="103">
        <v>43507</v>
      </c>
      <c r="B381" s="104" t="s">
        <v>31</v>
      </c>
      <c r="C381" s="104" t="s">
        <v>53</v>
      </c>
      <c r="D381" s="105">
        <v>200</v>
      </c>
      <c r="E381" s="104" t="s">
        <v>1</v>
      </c>
      <c r="F381" s="104">
        <v>3721</v>
      </c>
      <c r="G381" s="104">
        <v>3746</v>
      </c>
      <c r="H381" s="104"/>
      <c r="I381" s="106"/>
      <c r="J381" s="107">
        <f t="shared" si="885"/>
        <v>5000</v>
      </c>
      <c r="K381" s="108"/>
      <c r="L381" s="108"/>
      <c r="M381" s="108">
        <f t="shared" si="887"/>
        <v>25</v>
      </c>
      <c r="N381" s="109">
        <f t="shared" si="888"/>
        <v>5000</v>
      </c>
    </row>
    <row r="382" spans="1:14" s="87" customFormat="1" ht="14.25" customHeight="1" x14ac:dyDescent="0.25">
      <c r="A382" s="103"/>
      <c r="B382" s="104"/>
      <c r="C382" s="104"/>
      <c r="D382" s="105"/>
      <c r="E382" s="104"/>
      <c r="F382" s="104"/>
      <c r="G382" s="104"/>
      <c r="H382" s="104"/>
      <c r="I382" s="106"/>
      <c r="J382" s="107"/>
      <c r="K382" s="108"/>
      <c r="L382" s="108"/>
      <c r="M382" s="108"/>
      <c r="N382" s="109"/>
    </row>
    <row r="383" spans="1:14" s="87" customFormat="1" ht="14.25" customHeight="1" x14ac:dyDescent="0.25">
      <c r="A383" s="110"/>
      <c r="B383" s="111"/>
      <c r="C383" s="111"/>
      <c r="D383" s="112"/>
      <c r="E383" s="111"/>
      <c r="F383" s="111"/>
      <c r="G383" s="111"/>
      <c r="H383" s="111"/>
      <c r="I383" s="130" t="s">
        <v>97</v>
      </c>
      <c r="J383" s="131">
        <f>SUM(J330:J381)</f>
        <v>169249.99999999974</v>
      </c>
      <c r="K383" s="131"/>
      <c r="L383" s="131"/>
      <c r="M383" s="131" t="s">
        <v>22</v>
      </c>
      <c r="N383" s="131">
        <f>SUM(N330:N381)</f>
        <v>267049.99999999965</v>
      </c>
    </row>
    <row r="384" spans="1:14" s="87" customFormat="1" ht="14.25" customHeight="1" x14ac:dyDescent="0.25">
      <c r="A384" s="103"/>
      <c r="B384" s="104"/>
      <c r="C384" s="104"/>
      <c r="D384" s="105"/>
      <c r="E384" s="104"/>
      <c r="F384" s="104"/>
      <c r="G384" s="104"/>
      <c r="H384" s="104"/>
      <c r="I384" s="106"/>
      <c r="J384" s="107"/>
      <c r="K384" s="108"/>
      <c r="L384" s="108"/>
      <c r="M384" s="108"/>
      <c r="N384" s="109"/>
    </row>
    <row r="385" spans="1:14" s="87" customFormat="1" ht="14.25" customHeight="1" x14ac:dyDescent="0.25">
      <c r="A385" s="110"/>
      <c r="B385" s="111"/>
      <c r="C385" s="111"/>
      <c r="D385" s="112"/>
      <c r="E385" s="111"/>
      <c r="F385" s="111"/>
      <c r="G385" s="132">
        <v>43466</v>
      </c>
      <c r="H385" s="111"/>
      <c r="I385" s="113"/>
      <c r="J385" s="114"/>
      <c r="K385" s="115"/>
      <c r="L385" s="115"/>
      <c r="M385" s="115"/>
      <c r="N385" s="116"/>
    </row>
    <row r="386" spans="1:14" s="87" customFormat="1" ht="14.25" customHeight="1" x14ac:dyDescent="0.25">
      <c r="A386" s="103"/>
      <c r="B386" s="104"/>
      <c r="C386" s="104"/>
      <c r="D386" s="105"/>
      <c r="E386" s="104"/>
      <c r="F386" s="104"/>
      <c r="G386" s="104"/>
      <c r="H386" s="104"/>
      <c r="I386" s="106"/>
      <c r="J386" s="107"/>
      <c r="K386" s="108"/>
      <c r="L386" s="122" t="s">
        <v>107</v>
      </c>
      <c r="M386" s="115"/>
      <c r="N386" s="137">
        <v>0.77</v>
      </c>
    </row>
    <row r="387" spans="1:14" s="79" customFormat="1" ht="14.25" customHeight="1" x14ac:dyDescent="0.25">
      <c r="A387" s="103">
        <v>43496</v>
      </c>
      <c r="B387" s="104" t="s">
        <v>6</v>
      </c>
      <c r="C387" s="104" t="s">
        <v>55</v>
      </c>
      <c r="D387" s="105">
        <v>10000</v>
      </c>
      <c r="E387" s="104" t="s">
        <v>1</v>
      </c>
      <c r="F387" s="104">
        <v>147.9</v>
      </c>
      <c r="G387" s="104">
        <v>148.44999999999999</v>
      </c>
      <c r="H387" s="104"/>
      <c r="I387" s="106"/>
      <c r="J387" s="107">
        <f t="shared" si="876"/>
        <v>5499.999999999829</v>
      </c>
      <c r="K387" s="108"/>
      <c r="L387" s="108"/>
      <c r="M387" s="108">
        <f t="shared" si="878"/>
        <v>0.54999999999998295</v>
      </c>
      <c r="N387" s="109">
        <f t="shared" si="879"/>
        <v>5499.999999999829</v>
      </c>
    </row>
    <row r="388" spans="1:14" s="87" customFormat="1" ht="14.25" customHeight="1" x14ac:dyDescent="0.25">
      <c r="A388" s="103">
        <v>43496</v>
      </c>
      <c r="B388" s="104" t="s">
        <v>49</v>
      </c>
      <c r="C388" s="104" t="s">
        <v>55</v>
      </c>
      <c r="D388" s="105">
        <v>10000</v>
      </c>
      <c r="E388" s="104" t="s">
        <v>1</v>
      </c>
      <c r="F388" s="104">
        <v>134.6</v>
      </c>
      <c r="G388" s="104">
        <v>135.15</v>
      </c>
      <c r="H388" s="104"/>
      <c r="I388" s="106"/>
      <c r="J388" s="107">
        <f t="shared" si="876"/>
        <v>5500.0000000001137</v>
      </c>
      <c r="K388" s="108"/>
      <c r="L388" s="108"/>
      <c r="M388" s="108">
        <f t="shared" si="878"/>
        <v>0.55000000000001137</v>
      </c>
      <c r="N388" s="109">
        <f t="shared" si="879"/>
        <v>5500.0000000001137</v>
      </c>
    </row>
    <row r="389" spans="1:14" s="87" customFormat="1" ht="14.25" customHeight="1" x14ac:dyDescent="0.25">
      <c r="A389" s="103">
        <v>43496</v>
      </c>
      <c r="B389" s="104" t="s">
        <v>48</v>
      </c>
      <c r="C389" s="104" t="s">
        <v>55</v>
      </c>
      <c r="D389" s="105">
        <v>500</v>
      </c>
      <c r="E389" s="104" t="s">
        <v>1</v>
      </c>
      <c r="F389" s="104">
        <v>877.65</v>
      </c>
      <c r="G389" s="104">
        <v>884.15</v>
      </c>
      <c r="H389" s="104"/>
      <c r="I389" s="106"/>
      <c r="J389" s="107">
        <f t="shared" si="876"/>
        <v>3250</v>
      </c>
      <c r="K389" s="108"/>
      <c r="L389" s="108"/>
      <c r="M389" s="108">
        <f t="shared" si="878"/>
        <v>6.5</v>
      </c>
      <c r="N389" s="109">
        <f t="shared" si="879"/>
        <v>3250</v>
      </c>
    </row>
    <row r="390" spans="1:14" s="87" customFormat="1" ht="14.25" customHeight="1" x14ac:dyDescent="0.25">
      <c r="A390" s="123">
        <v>43496</v>
      </c>
      <c r="B390" s="124" t="s">
        <v>31</v>
      </c>
      <c r="C390" s="124" t="s">
        <v>53</v>
      </c>
      <c r="D390" s="125">
        <v>200</v>
      </c>
      <c r="E390" s="124" t="s">
        <v>2</v>
      </c>
      <c r="F390" s="124">
        <v>3892</v>
      </c>
      <c r="G390" s="124">
        <v>3867</v>
      </c>
      <c r="H390" s="124">
        <v>3832</v>
      </c>
      <c r="I390" s="126">
        <v>3802</v>
      </c>
      <c r="J390" s="127">
        <f t="shared" si="876"/>
        <v>5000</v>
      </c>
      <c r="K390" s="128">
        <f t="shared" si="877"/>
        <v>7000</v>
      </c>
      <c r="L390" s="128">
        <f t="shared" si="884"/>
        <v>6000</v>
      </c>
      <c r="M390" s="128">
        <f t="shared" si="878"/>
        <v>90</v>
      </c>
      <c r="N390" s="129">
        <f t="shared" si="879"/>
        <v>18000</v>
      </c>
    </row>
    <row r="391" spans="1:14" s="87" customFormat="1" ht="14.25" customHeight="1" x14ac:dyDescent="0.25">
      <c r="A391" s="103">
        <v>43489</v>
      </c>
      <c r="B391" s="104" t="s">
        <v>4</v>
      </c>
      <c r="C391" s="104" t="s">
        <v>56</v>
      </c>
      <c r="D391" s="105">
        <v>30</v>
      </c>
      <c r="E391" s="104" t="s">
        <v>2</v>
      </c>
      <c r="F391" s="104">
        <v>39046</v>
      </c>
      <c r="G391" s="104">
        <v>38946</v>
      </c>
      <c r="H391" s="104"/>
      <c r="I391" s="106"/>
      <c r="J391" s="107">
        <f t="shared" si="876"/>
        <v>3000</v>
      </c>
      <c r="K391" s="108"/>
      <c r="L391" s="108"/>
      <c r="M391" s="108">
        <f t="shared" si="878"/>
        <v>100</v>
      </c>
      <c r="N391" s="109">
        <f t="shared" si="879"/>
        <v>3000</v>
      </c>
    </row>
    <row r="392" spans="1:14" s="87" customFormat="1" ht="14.25" customHeight="1" x14ac:dyDescent="0.25">
      <c r="A392" s="103">
        <v>43489</v>
      </c>
      <c r="B392" s="104" t="s">
        <v>48</v>
      </c>
      <c r="C392" s="104" t="s">
        <v>55</v>
      </c>
      <c r="D392" s="105">
        <v>500</v>
      </c>
      <c r="E392" s="104" t="s">
        <v>2</v>
      </c>
      <c r="F392" s="104">
        <v>827.6</v>
      </c>
      <c r="G392" s="104">
        <v>821.1</v>
      </c>
      <c r="H392" s="104"/>
      <c r="I392" s="106"/>
      <c r="J392" s="107">
        <f t="shared" si="876"/>
        <v>3250</v>
      </c>
      <c r="K392" s="108"/>
      <c r="L392" s="108"/>
      <c r="M392" s="108">
        <f t="shared" si="878"/>
        <v>6.5</v>
      </c>
      <c r="N392" s="109">
        <f t="shared" si="879"/>
        <v>3250</v>
      </c>
    </row>
    <row r="393" spans="1:14" s="87" customFormat="1" ht="14.25" customHeight="1" x14ac:dyDescent="0.25">
      <c r="A393" s="103">
        <v>43489</v>
      </c>
      <c r="B393" s="104" t="s">
        <v>6</v>
      </c>
      <c r="C393" s="104" t="s">
        <v>55</v>
      </c>
      <c r="D393" s="105">
        <v>10000</v>
      </c>
      <c r="E393" s="104" t="s">
        <v>2</v>
      </c>
      <c r="F393" s="104">
        <v>144.15</v>
      </c>
      <c r="G393" s="104">
        <v>143.6</v>
      </c>
      <c r="H393" s="104"/>
      <c r="I393" s="106"/>
      <c r="J393" s="107">
        <f t="shared" si="876"/>
        <v>5500.0000000001137</v>
      </c>
      <c r="K393" s="108"/>
      <c r="L393" s="108"/>
      <c r="M393" s="108">
        <f t="shared" si="878"/>
        <v>0.55000000000001137</v>
      </c>
      <c r="N393" s="109">
        <f t="shared" si="879"/>
        <v>5500.0000000001137</v>
      </c>
    </row>
    <row r="394" spans="1:14" s="87" customFormat="1" ht="14.25" customHeight="1" x14ac:dyDescent="0.25">
      <c r="A394" s="103">
        <v>43489</v>
      </c>
      <c r="B394" s="104" t="s">
        <v>31</v>
      </c>
      <c r="C394" s="104" t="s">
        <v>53</v>
      </c>
      <c r="D394" s="105">
        <v>200</v>
      </c>
      <c r="E394" s="104" t="s">
        <v>1</v>
      </c>
      <c r="F394" s="104">
        <v>3767</v>
      </c>
      <c r="G394" s="104">
        <v>3792</v>
      </c>
      <c r="H394" s="104">
        <v>3827</v>
      </c>
      <c r="I394" s="106"/>
      <c r="J394" s="107">
        <f t="shared" si="876"/>
        <v>5000</v>
      </c>
      <c r="K394" s="108">
        <f t="shared" si="877"/>
        <v>7000</v>
      </c>
      <c r="L394" s="108"/>
      <c r="M394" s="108">
        <f t="shared" si="878"/>
        <v>60</v>
      </c>
      <c r="N394" s="109">
        <f t="shared" si="879"/>
        <v>12000</v>
      </c>
    </row>
    <row r="395" spans="1:14" s="87" customFormat="1" ht="14.25" customHeight="1" x14ac:dyDescent="0.25">
      <c r="A395" s="103">
        <v>43489</v>
      </c>
      <c r="B395" s="104" t="s">
        <v>32</v>
      </c>
      <c r="C395" s="104" t="s">
        <v>53</v>
      </c>
      <c r="D395" s="105">
        <v>2500</v>
      </c>
      <c r="E395" s="104" t="s">
        <v>1</v>
      </c>
      <c r="F395" s="104">
        <v>216.05</v>
      </c>
      <c r="G395" s="104">
        <v>217.55</v>
      </c>
      <c r="H395" s="104"/>
      <c r="I395" s="106"/>
      <c r="J395" s="107">
        <f t="shared" si="876"/>
        <v>3750</v>
      </c>
      <c r="K395" s="108"/>
      <c r="L395" s="108"/>
      <c r="M395" s="108">
        <f t="shared" si="878"/>
        <v>1.5</v>
      </c>
      <c r="N395" s="109">
        <f t="shared" si="879"/>
        <v>3750</v>
      </c>
    </row>
    <row r="396" spans="1:14" s="87" customFormat="1" ht="14.25" customHeight="1" x14ac:dyDescent="0.25">
      <c r="A396" s="103">
        <v>43488</v>
      </c>
      <c r="B396" s="104" t="s">
        <v>31</v>
      </c>
      <c r="C396" s="104" t="s">
        <v>53</v>
      </c>
      <c r="D396" s="105">
        <v>200</v>
      </c>
      <c r="E396" s="104" t="s">
        <v>1</v>
      </c>
      <c r="F396" s="104">
        <v>3795</v>
      </c>
      <c r="G396" s="104">
        <v>3820</v>
      </c>
      <c r="H396" s="104">
        <v>3855</v>
      </c>
      <c r="I396" s="106"/>
      <c r="J396" s="107">
        <f t="shared" si="876"/>
        <v>5000</v>
      </c>
      <c r="K396" s="108">
        <f t="shared" si="877"/>
        <v>7000</v>
      </c>
      <c r="L396" s="108"/>
      <c r="M396" s="108">
        <f t="shared" si="878"/>
        <v>60</v>
      </c>
      <c r="N396" s="109">
        <f t="shared" si="879"/>
        <v>12000</v>
      </c>
    </row>
    <row r="397" spans="1:14" s="87" customFormat="1" ht="14.25" customHeight="1" x14ac:dyDescent="0.25">
      <c r="A397" s="103">
        <v>43488</v>
      </c>
      <c r="B397" s="104" t="s">
        <v>32</v>
      </c>
      <c r="C397" s="104" t="s">
        <v>53</v>
      </c>
      <c r="D397" s="105">
        <v>2500</v>
      </c>
      <c r="E397" s="104" t="s">
        <v>1</v>
      </c>
      <c r="F397" s="104">
        <v>223.05</v>
      </c>
      <c r="G397" s="104">
        <v>224.55</v>
      </c>
      <c r="H397" s="104"/>
      <c r="I397" s="106"/>
      <c r="J397" s="107">
        <f t="shared" si="876"/>
        <v>3750</v>
      </c>
      <c r="K397" s="108"/>
      <c r="L397" s="108"/>
      <c r="M397" s="108">
        <f t="shared" si="878"/>
        <v>1.5</v>
      </c>
      <c r="N397" s="109">
        <f t="shared" si="879"/>
        <v>3750</v>
      </c>
    </row>
    <row r="398" spans="1:14" s="87" customFormat="1" ht="14.25" customHeight="1" x14ac:dyDescent="0.25">
      <c r="A398" s="103">
        <v>43488</v>
      </c>
      <c r="B398" s="104" t="s">
        <v>48</v>
      </c>
      <c r="C398" s="104" t="s">
        <v>55</v>
      </c>
      <c r="D398" s="105">
        <v>500</v>
      </c>
      <c r="E398" s="104" t="s">
        <v>1</v>
      </c>
      <c r="F398" s="104">
        <v>826.2</v>
      </c>
      <c r="G398" s="104">
        <v>832.7</v>
      </c>
      <c r="H398" s="104"/>
      <c r="I398" s="106"/>
      <c r="J398" s="107">
        <f t="shared" si="876"/>
        <v>3250</v>
      </c>
      <c r="K398" s="108"/>
      <c r="L398" s="108"/>
      <c r="M398" s="108">
        <f t="shared" si="878"/>
        <v>6.5</v>
      </c>
      <c r="N398" s="109">
        <f t="shared" si="879"/>
        <v>3250</v>
      </c>
    </row>
    <row r="399" spans="1:14" s="87" customFormat="1" ht="14.25" customHeight="1" x14ac:dyDescent="0.25">
      <c r="A399" s="103">
        <v>43487</v>
      </c>
      <c r="B399" s="104" t="s">
        <v>31</v>
      </c>
      <c r="C399" s="104" t="s">
        <v>53</v>
      </c>
      <c r="D399" s="105">
        <v>200</v>
      </c>
      <c r="E399" s="104" t="s">
        <v>1</v>
      </c>
      <c r="F399" s="104">
        <v>3844</v>
      </c>
      <c r="G399" s="104">
        <v>3869</v>
      </c>
      <c r="H399" s="104">
        <v>3904</v>
      </c>
      <c r="I399" s="106"/>
      <c r="J399" s="107">
        <f t="shared" si="876"/>
        <v>5000</v>
      </c>
      <c r="K399" s="108">
        <f t="shared" si="877"/>
        <v>7000</v>
      </c>
      <c r="L399" s="108"/>
      <c r="M399" s="108">
        <f t="shared" si="878"/>
        <v>60</v>
      </c>
      <c r="N399" s="109">
        <f t="shared" si="879"/>
        <v>12000</v>
      </c>
    </row>
    <row r="400" spans="1:14" s="87" customFormat="1" ht="14.25" customHeight="1" x14ac:dyDescent="0.25">
      <c r="A400" s="103">
        <v>43487</v>
      </c>
      <c r="B400" s="104" t="s">
        <v>32</v>
      </c>
      <c r="C400" s="104" t="s">
        <v>53</v>
      </c>
      <c r="D400" s="105">
        <v>2500</v>
      </c>
      <c r="E400" s="104" t="s">
        <v>2</v>
      </c>
      <c r="F400" s="104">
        <v>235.9</v>
      </c>
      <c r="G400" s="104">
        <v>234.4</v>
      </c>
      <c r="H400" s="104"/>
      <c r="I400" s="106"/>
      <c r="J400" s="107">
        <f t="shared" si="876"/>
        <v>3750</v>
      </c>
      <c r="K400" s="108"/>
      <c r="L400" s="108"/>
      <c r="M400" s="108">
        <f t="shared" si="878"/>
        <v>1.5</v>
      </c>
      <c r="N400" s="109">
        <f t="shared" si="879"/>
        <v>3750</v>
      </c>
    </row>
    <row r="401" spans="1:14" s="87" customFormat="1" ht="14.25" customHeight="1" x14ac:dyDescent="0.25">
      <c r="A401" s="103">
        <v>43487</v>
      </c>
      <c r="B401" s="104" t="s">
        <v>6</v>
      </c>
      <c r="C401" s="104" t="s">
        <v>55</v>
      </c>
      <c r="D401" s="105">
        <v>10000</v>
      </c>
      <c r="E401" s="104" t="s">
        <v>1</v>
      </c>
      <c r="F401" s="104">
        <v>143.15</v>
      </c>
      <c r="G401" s="104">
        <v>144.4</v>
      </c>
      <c r="H401" s="104"/>
      <c r="I401" s="106"/>
      <c r="J401" s="107">
        <f t="shared" si="876"/>
        <v>12500</v>
      </c>
      <c r="K401" s="108"/>
      <c r="L401" s="108"/>
      <c r="M401" s="108">
        <f t="shared" si="878"/>
        <v>1.25</v>
      </c>
      <c r="N401" s="109">
        <f t="shared" si="879"/>
        <v>12500</v>
      </c>
    </row>
    <row r="402" spans="1:14" s="87" customFormat="1" ht="14.25" customHeight="1" x14ac:dyDescent="0.25">
      <c r="A402" s="103">
        <v>43487</v>
      </c>
      <c r="B402" s="104" t="s">
        <v>49</v>
      </c>
      <c r="C402" s="104" t="s">
        <v>55</v>
      </c>
      <c r="D402" s="105">
        <v>10000</v>
      </c>
      <c r="E402" s="104" t="s">
        <v>1</v>
      </c>
      <c r="F402" s="104">
        <v>133.19999999999999</v>
      </c>
      <c r="G402" s="104">
        <v>133.75</v>
      </c>
      <c r="H402" s="104">
        <v>134.44999999999999</v>
      </c>
      <c r="I402" s="106"/>
      <c r="J402" s="107">
        <f t="shared" si="876"/>
        <v>5500.0000000001137</v>
      </c>
      <c r="K402" s="108">
        <f t="shared" si="877"/>
        <v>6999.9999999998863</v>
      </c>
      <c r="L402" s="108"/>
      <c r="M402" s="108">
        <f t="shared" si="878"/>
        <v>1.25</v>
      </c>
      <c r="N402" s="109">
        <f t="shared" si="879"/>
        <v>12500</v>
      </c>
    </row>
    <row r="403" spans="1:14" s="79" customFormat="1" ht="14.25" customHeight="1" x14ac:dyDescent="0.25">
      <c r="A403" s="103">
        <v>43487</v>
      </c>
      <c r="B403" s="104" t="s">
        <v>4</v>
      </c>
      <c r="C403" s="104" t="s">
        <v>56</v>
      </c>
      <c r="D403" s="105">
        <v>30</v>
      </c>
      <c r="E403" s="104" t="s">
        <v>1</v>
      </c>
      <c r="F403" s="104">
        <v>39022</v>
      </c>
      <c r="G403" s="104">
        <v>39122</v>
      </c>
      <c r="H403" s="104"/>
      <c r="I403" s="106"/>
      <c r="J403" s="107">
        <f t="shared" si="876"/>
        <v>3000</v>
      </c>
      <c r="K403" s="108"/>
      <c r="L403" s="108"/>
      <c r="M403" s="108">
        <f t="shared" si="878"/>
        <v>100</v>
      </c>
      <c r="N403" s="109">
        <f t="shared" si="879"/>
        <v>3000</v>
      </c>
    </row>
    <row r="404" spans="1:14" s="87" customFormat="1" ht="14.25" customHeight="1" x14ac:dyDescent="0.25">
      <c r="A404" s="103">
        <v>43486</v>
      </c>
      <c r="B404" s="104" t="s">
        <v>3</v>
      </c>
      <c r="C404" s="104" t="s">
        <v>55</v>
      </c>
      <c r="D404" s="105">
        <v>2000</v>
      </c>
      <c r="E404" s="104" t="s">
        <v>2</v>
      </c>
      <c r="F404" s="104">
        <v>428.4</v>
      </c>
      <c r="G404" s="104">
        <v>425.4</v>
      </c>
      <c r="H404" s="104"/>
      <c r="I404" s="106"/>
      <c r="J404" s="107">
        <f t="shared" si="876"/>
        <v>6000</v>
      </c>
      <c r="K404" s="108"/>
      <c r="L404" s="108"/>
      <c r="M404" s="108">
        <f t="shared" si="878"/>
        <v>3</v>
      </c>
      <c r="N404" s="109">
        <f t="shared" si="879"/>
        <v>6000</v>
      </c>
    </row>
    <row r="405" spans="1:14" s="87" customFormat="1" ht="14.25" customHeight="1" x14ac:dyDescent="0.25">
      <c r="A405" s="103">
        <v>43486</v>
      </c>
      <c r="B405" s="104" t="s">
        <v>48</v>
      </c>
      <c r="C405" s="104" t="s">
        <v>55</v>
      </c>
      <c r="D405" s="105">
        <v>500</v>
      </c>
      <c r="E405" s="104" t="s">
        <v>2</v>
      </c>
      <c r="F405" s="104">
        <v>837.2</v>
      </c>
      <c r="G405" s="104">
        <v>838.2</v>
      </c>
      <c r="H405" s="104"/>
      <c r="I405" s="106"/>
      <c r="J405" s="107">
        <f t="shared" ref="J405:J410" si="890">(IF(E405="SHORT",F405-G405,IF(E405="LONG",G405-F405)))*D405</f>
        <v>-500</v>
      </c>
      <c r="K405" s="108"/>
      <c r="L405" s="108"/>
      <c r="M405" s="108">
        <f t="shared" ref="M405:M410" si="891">(K405+J405+L405)/D405</f>
        <v>-1</v>
      </c>
      <c r="N405" s="109">
        <f t="shared" ref="N405:N410" si="892">M405*D405</f>
        <v>-500</v>
      </c>
    </row>
    <row r="406" spans="1:14" s="87" customFormat="1" ht="14.25" customHeight="1" x14ac:dyDescent="0.25">
      <c r="A406" s="123">
        <v>43486</v>
      </c>
      <c r="B406" s="124" t="s">
        <v>49</v>
      </c>
      <c r="C406" s="124" t="s">
        <v>55</v>
      </c>
      <c r="D406" s="125">
        <v>10000</v>
      </c>
      <c r="E406" s="124" t="s">
        <v>2</v>
      </c>
      <c r="F406" s="124">
        <v>133.25</v>
      </c>
      <c r="G406" s="124">
        <v>132.69999999999999</v>
      </c>
      <c r="H406" s="124">
        <v>132.1</v>
      </c>
      <c r="I406" s="126">
        <v>131.55000000000001</v>
      </c>
      <c r="J406" s="127">
        <f t="shared" si="890"/>
        <v>5500.0000000001137</v>
      </c>
      <c r="K406" s="128">
        <f t="shared" ref="K406:K407" si="893">(IF(E406="SHORT",IF(H406="",0,G406-H406),IF(E406="LONG",IF(H406="",0,H406-G406))))*D406</f>
        <v>5999.9999999999436</v>
      </c>
      <c r="L406" s="128">
        <f t="shared" ref="L406" si="894">(IF(E406="SHORT",IF(I406="",0,H406-I406),IF(E406="LONG",IF(I406="",0,(I406-H406)))))*D406</f>
        <v>5499.999999999829</v>
      </c>
      <c r="M406" s="128">
        <f t="shared" si="891"/>
        <v>1.6999999999999886</v>
      </c>
      <c r="N406" s="129">
        <f t="shared" si="892"/>
        <v>16999.999999999887</v>
      </c>
    </row>
    <row r="407" spans="1:14" s="87" customFormat="1" ht="14.25" customHeight="1" x14ac:dyDescent="0.25">
      <c r="A407" s="103">
        <v>43486</v>
      </c>
      <c r="B407" s="104" t="s">
        <v>5</v>
      </c>
      <c r="C407" s="104" t="s">
        <v>55</v>
      </c>
      <c r="D407" s="105">
        <v>10000</v>
      </c>
      <c r="E407" s="104" t="s">
        <v>2</v>
      </c>
      <c r="F407" s="104">
        <v>185.15</v>
      </c>
      <c r="G407" s="104">
        <v>184.6</v>
      </c>
      <c r="H407" s="104">
        <v>183.9</v>
      </c>
      <c r="I407" s="106"/>
      <c r="J407" s="107">
        <f t="shared" si="890"/>
        <v>5500.0000000001137</v>
      </c>
      <c r="K407" s="108">
        <f t="shared" si="893"/>
        <v>6999.9999999998863</v>
      </c>
      <c r="L407" s="108"/>
      <c r="M407" s="108">
        <f t="shared" si="891"/>
        <v>1.25</v>
      </c>
      <c r="N407" s="109">
        <f t="shared" si="892"/>
        <v>12500</v>
      </c>
    </row>
    <row r="408" spans="1:14" s="87" customFormat="1" ht="14.25" customHeight="1" x14ac:dyDescent="0.25">
      <c r="A408" s="103">
        <v>43486</v>
      </c>
      <c r="B408" s="104" t="s">
        <v>0</v>
      </c>
      <c r="C408" s="104" t="s">
        <v>56</v>
      </c>
      <c r="D408" s="105">
        <v>100</v>
      </c>
      <c r="E408" s="104" t="s">
        <v>2</v>
      </c>
      <c r="F408" s="104">
        <v>32112</v>
      </c>
      <c r="G408" s="104">
        <v>32047</v>
      </c>
      <c r="H408" s="104"/>
      <c r="I408" s="106"/>
      <c r="J408" s="107">
        <f t="shared" si="890"/>
        <v>6500</v>
      </c>
      <c r="K408" s="108"/>
      <c r="L408" s="108"/>
      <c r="M408" s="108">
        <f t="shared" si="891"/>
        <v>65</v>
      </c>
      <c r="N408" s="109">
        <f t="shared" si="892"/>
        <v>6500</v>
      </c>
    </row>
    <row r="409" spans="1:14" s="87" customFormat="1" ht="14.25" customHeight="1" x14ac:dyDescent="0.25">
      <c r="A409" s="103">
        <v>43486</v>
      </c>
      <c r="B409" s="104" t="s">
        <v>32</v>
      </c>
      <c r="C409" s="104" t="s">
        <v>53</v>
      </c>
      <c r="D409" s="105">
        <v>2500</v>
      </c>
      <c r="E409" s="104" t="s">
        <v>2</v>
      </c>
      <c r="F409" s="104">
        <v>237.05</v>
      </c>
      <c r="G409" s="104">
        <v>235.55</v>
      </c>
      <c r="H409" s="104"/>
      <c r="I409" s="106"/>
      <c r="J409" s="107">
        <f t="shared" si="890"/>
        <v>3750</v>
      </c>
      <c r="K409" s="108"/>
      <c r="L409" s="108"/>
      <c r="M409" s="108">
        <f t="shared" si="891"/>
        <v>1.5</v>
      </c>
      <c r="N409" s="109">
        <f t="shared" si="892"/>
        <v>3750</v>
      </c>
    </row>
    <row r="410" spans="1:14" s="87" customFormat="1" ht="14.25" customHeight="1" x14ac:dyDescent="0.25">
      <c r="A410" s="103">
        <v>43486</v>
      </c>
      <c r="B410" s="104" t="s">
        <v>31</v>
      </c>
      <c r="C410" s="104" t="s">
        <v>53</v>
      </c>
      <c r="D410" s="105">
        <v>200</v>
      </c>
      <c r="E410" s="104" t="s">
        <v>2</v>
      </c>
      <c r="F410" s="104">
        <v>3858</v>
      </c>
      <c r="G410" s="104">
        <v>3888</v>
      </c>
      <c r="H410" s="104"/>
      <c r="I410" s="106"/>
      <c r="J410" s="107">
        <f t="shared" si="890"/>
        <v>-6000</v>
      </c>
      <c r="K410" s="108"/>
      <c r="L410" s="108"/>
      <c r="M410" s="108">
        <f t="shared" si="891"/>
        <v>-30</v>
      </c>
      <c r="N410" s="109">
        <f t="shared" si="892"/>
        <v>-6000</v>
      </c>
    </row>
    <row r="411" spans="1:14" s="87" customFormat="1" ht="14.25" customHeight="1" x14ac:dyDescent="0.25">
      <c r="A411" s="103">
        <v>43483</v>
      </c>
      <c r="B411" s="104" t="s">
        <v>49</v>
      </c>
      <c r="C411" s="104" t="s">
        <v>55</v>
      </c>
      <c r="D411" s="105">
        <v>10000</v>
      </c>
      <c r="E411" s="104" t="s">
        <v>2</v>
      </c>
      <c r="F411" s="104">
        <v>132.19999999999999</v>
      </c>
      <c r="G411" s="104">
        <v>131.85</v>
      </c>
      <c r="H411" s="104"/>
      <c r="I411" s="106"/>
      <c r="J411" s="107">
        <f t="shared" ref="J411:J414" si="895">(IF(E411="SHORT",F411-G411,IF(E411="LONG",G411-F411)))*D411</f>
        <v>3499.9999999999432</v>
      </c>
      <c r="K411" s="108"/>
      <c r="L411" s="108"/>
      <c r="M411" s="108">
        <f t="shared" ref="M411:M414" si="896">(K411+J411+L411)/D411</f>
        <v>0.34999999999999432</v>
      </c>
      <c r="N411" s="109">
        <f t="shared" ref="N411:N414" si="897">M411*D411</f>
        <v>3499.9999999999432</v>
      </c>
    </row>
    <row r="412" spans="1:14" s="87" customFormat="1" ht="14.25" customHeight="1" x14ac:dyDescent="0.25">
      <c r="A412" s="103">
        <v>43483</v>
      </c>
      <c r="B412" s="104" t="s">
        <v>48</v>
      </c>
      <c r="C412" s="104" t="s">
        <v>55</v>
      </c>
      <c r="D412" s="105">
        <v>500</v>
      </c>
      <c r="E412" s="104" t="s">
        <v>2</v>
      </c>
      <c r="F412" s="104">
        <v>828.55</v>
      </c>
      <c r="G412" s="104">
        <v>836.55</v>
      </c>
      <c r="H412" s="104"/>
      <c r="I412" s="106"/>
      <c r="J412" s="107">
        <f t="shared" si="895"/>
        <v>-4000</v>
      </c>
      <c r="K412" s="108"/>
      <c r="L412" s="108"/>
      <c r="M412" s="108">
        <f t="shared" si="896"/>
        <v>-8</v>
      </c>
      <c r="N412" s="109">
        <f t="shared" si="897"/>
        <v>-4000</v>
      </c>
    </row>
    <row r="413" spans="1:14" s="87" customFormat="1" ht="14.25" customHeight="1" x14ac:dyDescent="0.25">
      <c r="A413" s="103">
        <v>43483</v>
      </c>
      <c r="B413" s="104" t="s">
        <v>4</v>
      </c>
      <c r="C413" s="104" t="s">
        <v>56</v>
      </c>
      <c r="D413" s="105">
        <v>30</v>
      </c>
      <c r="E413" s="104" t="s">
        <v>2</v>
      </c>
      <c r="F413" s="104">
        <v>39445</v>
      </c>
      <c r="G413" s="104">
        <v>39345</v>
      </c>
      <c r="H413" s="104">
        <v>39220</v>
      </c>
      <c r="I413" s="106"/>
      <c r="J413" s="107">
        <f t="shared" si="895"/>
        <v>3000</v>
      </c>
      <c r="K413" s="108">
        <f t="shared" ref="K413" si="898">(IF(E413="SHORT",IF(H413="",0,G413-H413),IF(E413="LONG",IF(H413="",0,H413-G413))))*D413</f>
        <v>3750</v>
      </c>
      <c r="L413" s="108"/>
      <c r="M413" s="108">
        <f t="shared" si="896"/>
        <v>225</v>
      </c>
      <c r="N413" s="109">
        <f t="shared" si="897"/>
        <v>6750</v>
      </c>
    </row>
    <row r="414" spans="1:14" s="87" customFormat="1" ht="14.25" customHeight="1" x14ac:dyDescent="0.25">
      <c r="A414" s="103">
        <v>43483</v>
      </c>
      <c r="B414" s="104" t="s">
        <v>31</v>
      </c>
      <c r="C414" s="104" t="s">
        <v>53</v>
      </c>
      <c r="D414" s="105">
        <v>200</v>
      </c>
      <c r="E414" s="104" t="s">
        <v>2</v>
      </c>
      <c r="F414" s="104">
        <v>3741</v>
      </c>
      <c r="G414" s="104">
        <v>3771</v>
      </c>
      <c r="H414" s="104"/>
      <c r="I414" s="106"/>
      <c r="J414" s="107">
        <f t="shared" si="895"/>
        <v>-6000</v>
      </c>
      <c r="K414" s="108"/>
      <c r="L414" s="108"/>
      <c r="M414" s="108">
        <f t="shared" si="896"/>
        <v>-30</v>
      </c>
      <c r="N414" s="109">
        <f t="shared" si="897"/>
        <v>-6000</v>
      </c>
    </row>
    <row r="415" spans="1:14" s="87" customFormat="1" ht="14.25" customHeight="1" x14ac:dyDescent="0.25">
      <c r="A415" s="103">
        <v>43482</v>
      </c>
      <c r="B415" s="104" t="s">
        <v>0</v>
      </c>
      <c r="C415" s="104" t="s">
        <v>56</v>
      </c>
      <c r="D415" s="105">
        <v>100</v>
      </c>
      <c r="E415" s="104" t="s">
        <v>2</v>
      </c>
      <c r="F415" s="104">
        <v>32298</v>
      </c>
      <c r="G415" s="104">
        <v>32233</v>
      </c>
      <c r="H415" s="104"/>
      <c r="I415" s="106"/>
      <c r="J415" s="107">
        <f t="shared" ref="J415:J421" si="899">(IF(E415="SHORT",F415-G415,IF(E415="LONG",G415-F415)))*D415</f>
        <v>6500</v>
      </c>
      <c r="K415" s="108"/>
      <c r="L415" s="108"/>
      <c r="M415" s="108">
        <f t="shared" ref="M415:M421" si="900">(K415+J415+L415)/D415</f>
        <v>65</v>
      </c>
      <c r="N415" s="109">
        <f t="shared" ref="N415:N421" si="901">M415*D415</f>
        <v>6500</v>
      </c>
    </row>
    <row r="416" spans="1:14" s="87" customFormat="1" ht="14.25" customHeight="1" x14ac:dyDescent="0.25">
      <c r="A416" s="103">
        <v>43482</v>
      </c>
      <c r="B416" s="104" t="s">
        <v>4</v>
      </c>
      <c r="C416" s="104" t="s">
        <v>56</v>
      </c>
      <c r="D416" s="105">
        <v>30</v>
      </c>
      <c r="E416" s="104" t="s">
        <v>2</v>
      </c>
      <c r="F416" s="104">
        <v>39637</v>
      </c>
      <c r="G416" s="104">
        <v>39537</v>
      </c>
      <c r="H416" s="104">
        <v>39412</v>
      </c>
      <c r="I416" s="106"/>
      <c r="J416" s="107">
        <f t="shared" si="899"/>
        <v>3000</v>
      </c>
      <c r="K416" s="108">
        <f t="shared" ref="K416" si="902">(IF(E416="SHORT",IF(H416="",0,G416-H416),IF(E416="LONG",IF(H416="",0,H416-G416))))*D416</f>
        <v>3750</v>
      </c>
      <c r="L416" s="108"/>
      <c r="M416" s="108">
        <f t="shared" si="900"/>
        <v>225</v>
      </c>
      <c r="N416" s="109">
        <f t="shared" si="901"/>
        <v>6750</v>
      </c>
    </row>
    <row r="417" spans="1:14" s="87" customFormat="1" ht="14.25" customHeight="1" x14ac:dyDescent="0.25">
      <c r="A417" s="103">
        <v>43482</v>
      </c>
      <c r="B417" s="104" t="s">
        <v>31</v>
      </c>
      <c r="C417" s="104" t="s">
        <v>53</v>
      </c>
      <c r="D417" s="105">
        <v>200</v>
      </c>
      <c r="E417" s="104" t="s">
        <v>2</v>
      </c>
      <c r="F417" s="104">
        <v>3699</v>
      </c>
      <c r="G417" s="104">
        <v>3674</v>
      </c>
      <c r="H417" s="104"/>
      <c r="I417" s="106"/>
      <c r="J417" s="107">
        <f t="shared" si="899"/>
        <v>5000</v>
      </c>
      <c r="K417" s="108"/>
      <c r="L417" s="108"/>
      <c r="M417" s="108">
        <f t="shared" si="900"/>
        <v>25</v>
      </c>
      <c r="N417" s="109">
        <f t="shared" si="901"/>
        <v>5000</v>
      </c>
    </row>
    <row r="418" spans="1:14" s="87" customFormat="1" ht="14.25" customHeight="1" x14ac:dyDescent="0.25">
      <c r="A418" s="103">
        <v>43482</v>
      </c>
      <c r="B418" s="104" t="s">
        <v>32</v>
      </c>
      <c r="C418" s="104" t="s">
        <v>53</v>
      </c>
      <c r="D418" s="105">
        <v>2500</v>
      </c>
      <c r="E418" s="104" t="s">
        <v>1</v>
      </c>
      <c r="F418" s="104">
        <v>251.6</v>
      </c>
      <c r="G418" s="104">
        <v>253.35</v>
      </c>
      <c r="H418" s="104"/>
      <c r="I418" s="106"/>
      <c r="J418" s="107">
        <f t="shared" si="899"/>
        <v>4375</v>
      </c>
      <c r="K418" s="108"/>
      <c r="L418" s="108"/>
      <c r="M418" s="108">
        <f t="shared" si="900"/>
        <v>1.75</v>
      </c>
      <c r="N418" s="109">
        <f t="shared" si="901"/>
        <v>4375</v>
      </c>
    </row>
    <row r="419" spans="1:14" s="87" customFormat="1" ht="14.25" customHeight="1" x14ac:dyDescent="0.25">
      <c r="A419" s="103">
        <v>43482</v>
      </c>
      <c r="B419" s="104" t="s">
        <v>3</v>
      </c>
      <c r="C419" s="104" t="s">
        <v>55</v>
      </c>
      <c r="D419" s="105">
        <v>2000</v>
      </c>
      <c r="E419" s="104" t="s">
        <v>2</v>
      </c>
      <c r="F419" s="104">
        <v>421</v>
      </c>
      <c r="G419" s="104">
        <v>423.6</v>
      </c>
      <c r="H419" s="104"/>
      <c r="I419" s="106"/>
      <c r="J419" s="107">
        <f t="shared" si="899"/>
        <v>-5200.0000000000455</v>
      </c>
      <c r="K419" s="108"/>
      <c r="L419" s="108"/>
      <c r="M419" s="108">
        <f t="shared" si="900"/>
        <v>-2.6000000000000227</v>
      </c>
      <c r="N419" s="109">
        <f t="shared" si="901"/>
        <v>-5200.0000000000455</v>
      </c>
    </row>
    <row r="420" spans="1:14" s="87" customFormat="1" ht="14.25" customHeight="1" x14ac:dyDescent="0.25">
      <c r="A420" s="103">
        <v>43482</v>
      </c>
      <c r="B420" s="104" t="s">
        <v>5</v>
      </c>
      <c r="C420" s="104" t="s">
        <v>55</v>
      </c>
      <c r="D420" s="105">
        <v>10000</v>
      </c>
      <c r="E420" s="104" t="s">
        <v>2</v>
      </c>
      <c r="F420" s="104">
        <v>178.3</v>
      </c>
      <c r="G420" s="104">
        <v>178.9</v>
      </c>
      <c r="H420" s="104"/>
      <c r="I420" s="106"/>
      <c r="J420" s="107">
        <f t="shared" si="899"/>
        <v>-5999.9999999999436</v>
      </c>
      <c r="K420" s="108"/>
      <c r="L420" s="108"/>
      <c r="M420" s="108">
        <f t="shared" si="900"/>
        <v>-0.59999999999999432</v>
      </c>
      <c r="N420" s="109">
        <f t="shared" si="901"/>
        <v>-5999.9999999999436</v>
      </c>
    </row>
    <row r="421" spans="1:14" s="79" customFormat="1" ht="14.25" customHeight="1" x14ac:dyDescent="0.25">
      <c r="A421" s="103">
        <v>43482</v>
      </c>
      <c r="B421" s="104" t="s">
        <v>6</v>
      </c>
      <c r="C421" s="104" t="s">
        <v>55</v>
      </c>
      <c r="D421" s="105">
        <v>10000</v>
      </c>
      <c r="E421" s="104" t="s">
        <v>1</v>
      </c>
      <c r="F421" s="104">
        <v>139.75</v>
      </c>
      <c r="G421" s="104">
        <v>139.15</v>
      </c>
      <c r="H421" s="104"/>
      <c r="I421" s="106"/>
      <c r="J421" s="107">
        <f t="shared" si="899"/>
        <v>-5999.9999999999436</v>
      </c>
      <c r="K421" s="108"/>
      <c r="L421" s="108"/>
      <c r="M421" s="108">
        <f t="shared" si="900"/>
        <v>-0.59999999999999432</v>
      </c>
      <c r="N421" s="109">
        <f t="shared" si="901"/>
        <v>-5999.9999999999436</v>
      </c>
    </row>
    <row r="422" spans="1:14" s="87" customFormat="1" ht="14.25" customHeight="1" x14ac:dyDescent="0.25">
      <c r="A422" s="103">
        <v>43481</v>
      </c>
      <c r="B422" s="104" t="s">
        <v>6</v>
      </c>
      <c r="C422" s="104" t="s">
        <v>55</v>
      </c>
      <c r="D422" s="105">
        <v>10000</v>
      </c>
      <c r="E422" s="104" t="s">
        <v>1</v>
      </c>
      <c r="F422" s="104">
        <v>140.55000000000001</v>
      </c>
      <c r="G422" s="104">
        <v>139.94999999999999</v>
      </c>
      <c r="H422" s="104"/>
      <c r="I422" s="106"/>
      <c r="J422" s="107">
        <f t="shared" ref="J422:J424" si="903">(IF(E422="SHORT",F422-G422,IF(E422="LONG",G422-F422)))*D422</f>
        <v>-6000.0000000002274</v>
      </c>
      <c r="K422" s="108"/>
      <c r="L422" s="108"/>
      <c r="M422" s="108">
        <f t="shared" ref="M422:M424" si="904">(K422+J422+L422)/D422</f>
        <v>-0.60000000000002274</v>
      </c>
      <c r="N422" s="109">
        <f t="shared" ref="N422:N424" si="905">M422*D422</f>
        <v>-6000.0000000002274</v>
      </c>
    </row>
    <row r="423" spans="1:14" s="87" customFormat="1" ht="14.25" customHeight="1" x14ac:dyDescent="0.25">
      <c r="A423" s="103">
        <v>43481</v>
      </c>
      <c r="B423" s="104" t="s">
        <v>31</v>
      </c>
      <c r="C423" s="104" t="s">
        <v>53</v>
      </c>
      <c r="D423" s="105">
        <v>200</v>
      </c>
      <c r="E423" s="104" t="s">
        <v>2</v>
      </c>
      <c r="F423" s="104">
        <v>3706</v>
      </c>
      <c r="G423" s="104">
        <v>3681</v>
      </c>
      <c r="H423" s="104">
        <v>3646</v>
      </c>
      <c r="I423" s="106"/>
      <c r="J423" s="107">
        <f t="shared" si="903"/>
        <v>5000</v>
      </c>
      <c r="K423" s="108">
        <f t="shared" ref="K423:K424" si="906">(IF(E423="SHORT",IF(H423="",0,G423-H423),IF(E423="LONG",IF(H423="",0,H423-G423))))*D423</f>
        <v>7000</v>
      </c>
      <c r="L423" s="108"/>
      <c r="M423" s="108">
        <f t="shared" si="904"/>
        <v>60</v>
      </c>
      <c r="N423" s="109">
        <f t="shared" si="905"/>
        <v>12000</v>
      </c>
    </row>
    <row r="424" spans="1:14" s="87" customFormat="1" ht="14.25" customHeight="1" x14ac:dyDescent="0.25">
      <c r="A424" s="123">
        <v>43481</v>
      </c>
      <c r="B424" s="124" t="s">
        <v>32</v>
      </c>
      <c r="C424" s="124" t="s">
        <v>53</v>
      </c>
      <c r="D424" s="125">
        <v>2500</v>
      </c>
      <c r="E424" s="124" t="s">
        <v>1</v>
      </c>
      <c r="F424" s="124">
        <v>247.6</v>
      </c>
      <c r="G424" s="124">
        <v>249.35</v>
      </c>
      <c r="H424" s="124">
        <v>251.6</v>
      </c>
      <c r="I424" s="126">
        <v>253.6</v>
      </c>
      <c r="J424" s="127">
        <f t="shared" si="903"/>
        <v>4375</v>
      </c>
      <c r="K424" s="128">
        <f t="shared" si="906"/>
        <v>5625</v>
      </c>
      <c r="L424" s="128">
        <f t="shared" ref="L424" si="907">(IF(E424="SHORT",IF(I424="",0,H424-I424),IF(E424="LONG",IF(I424="",0,(I424-H424)))))*D424</f>
        <v>5000</v>
      </c>
      <c r="M424" s="128">
        <f t="shared" si="904"/>
        <v>6</v>
      </c>
      <c r="N424" s="129">
        <f t="shared" si="905"/>
        <v>15000</v>
      </c>
    </row>
    <row r="425" spans="1:14" s="87" customFormat="1" ht="14.25" customHeight="1" x14ac:dyDescent="0.25">
      <c r="A425" s="103">
        <v>43480</v>
      </c>
      <c r="B425" s="104" t="s">
        <v>3</v>
      </c>
      <c r="C425" s="104" t="s">
        <v>55</v>
      </c>
      <c r="D425" s="105">
        <v>2000</v>
      </c>
      <c r="E425" s="104" t="s">
        <v>2</v>
      </c>
      <c r="F425" s="104">
        <v>416.8</v>
      </c>
      <c r="G425" s="104">
        <v>416.2</v>
      </c>
      <c r="H425" s="104"/>
      <c r="I425" s="106"/>
      <c r="J425" s="107">
        <f t="shared" ref="J425:J428" si="908">(IF(E425="SHORT",F425-G425,IF(E425="LONG",G425-F425)))*D425</f>
        <v>1200.0000000000455</v>
      </c>
      <c r="K425" s="108"/>
      <c r="L425" s="108"/>
      <c r="M425" s="108">
        <f t="shared" ref="M425:M428" si="909">(K425+J425+L425)/D425</f>
        <v>0.60000000000002274</v>
      </c>
      <c r="N425" s="109">
        <f t="shared" ref="N425:N428" si="910">M425*D425</f>
        <v>1200.0000000000455</v>
      </c>
    </row>
    <row r="426" spans="1:14" s="87" customFormat="1" ht="14.25" customHeight="1" x14ac:dyDescent="0.25">
      <c r="A426" s="103">
        <v>43480</v>
      </c>
      <c r="B426" s="104" t="s">
        <v>4</v>
      </c>
      <c r="C426" s="104" t="s">
        <v>56</v>
      </c>
      <c r="D426" s="105">
        <v>30</v>
      </c>
      <c r="E426" s="104" t="s">
        <v>2</v>
      </c>
      <c r="F426" s="104">
        <v>39561</v>
      </c>
      <c r="G426" s="104">
        <v>39462</v>
      </c>
      <c r="H426" s="104"/>
      <c r="I426" s="106"/>
      <c r="J426" s="107">
        <f t="shared" si="908"/>
        <v>2970</v>
      </c>
      <c r="K426" s="108"/>
      <c r="L426" s="108"/>
      <c r="M426" s="108">
        <f t="shared" si="909"/>
        <v>99</v>
      </c>
      <c r="N426" s="109">
        <f t="shared" si="910"/>
        <v>2970</v>
      </c>
    </row>
    <row r="427" spans="1:14" s="87" customFormat="1" ht="14.25" customHeight="1" x14ac:dyDescent="0.25">
      <c r="A427" s="103">
        <v>43480</v>
      </c>
      <c r="B427" s="104" t="s">
        <v>31</v>
      </c>
      <c r="C427" s="104" t="s">
        <v>53</v>
      </c>
      <c r="D427" s="105">
        <v>200</v>
      </c>
      <c r="E427" s="104" t="s">
        <v>2</v>
      </c>
      <c r="F427" s="104">
        <v>3622</v>
      </c>
      <c r="G427" s="104">
        <v>3652</v>
      </c>
      <c r="H427" s="104"/>
      <c r="I427" s="106"/>
      <c r="J427" s="107">
        <f t="shared" si="908"/>
        <v>-6000</v>
      </c>
      <c r="K427" s="108"/>
      <c r="L427" s="108"/>
      <c r="M427" s="108">
        <f t="shared" si="909"/>
        <v>-30</v>
      </c>
      <c r="N427" s="109">
        <f t="shared" si="910"/>
        <v>-6000</v>
      </c>
    </row>
    <row r="428" spans="1:14" s="87" customFormat="1" ht="14.25" customHeight="1" x14ac:dyDescent="0.25">
      <c r="A428" s="103">
        <v>43480</v>
      </c>
      <c r="B428" s="104" t="s">
        <v>32</v>
      </c>
      <c r="C428" s="104" t="s">
        <v>53</v>
      </c>
      <c r="D428" s="105">
        <v>2500</v>
      </c>
      <c r="E428" s="104" t="s">
        <v>1</v>
      </c>
      <c r="F428" s="104">
        <v>263</v>
      </c>
      <c r="G428" s="104">
        <v>260.39999999999998</v>
      </c>
      <c r="H428" s="104"/>
      <c r="I428" s="106"/>
      <c r="J428" s="107">
        <f t="shared" si="908"/>
        <v>-6500.0000000000564</v>
      </c>
      <c r="K428" s="108"/>
      <c r="L428" s="108"/>
      <c r="M428" s="108">
        <f t="shared" si="909"/>
        <v>-2.6000000000000227</v>
      </c>
      <c r="N428" s="109">
        <f t="shared" si="910"/>
        <v>-6500.0000000000564</v>
      </c>
    </row>
    <row r="429" spans="1:14" s="87" customFormat="1" ht="14.25" customHeight="1" x14ac:dyDescent="0.25">
      <c r="A429" s="103">
        <v>43479</v>
      </c>
      <c r="B429" s="104" t="s">
        <v>31</v>
      </c>
      <c r="C429" s="104" t="s">
        <v>53</v>
      </c>
      <c r="D429" s="105">
        <v>200</v>
      </c>
      <c r="E429" s="104" t="s">
        <v>1</v>
      </c>
      <c r="F429" s="104">
        <v>3622</v>
      </c>
      <c r="G429" s="104">
        <v>3647</v>
      </c>
      <c r="H429" s="104"/>
      <c r="I429" s="106"/>
      <c r="J429" s="107">
        <f t="shared" ref="J429" si="911">(IF(E429="SHORT",F429-G429,IF(E429="LONG",G429-F429)))*D429</f>
        <v>5000</v>
      </c>
      <c r="K429" s="108"/>
      <c r="L429" s="108"/>
      <c r="M429" s="108">
        <f t="shared" ref="M429" si="912">(K429+J429+L429)/D429</f>
        <v>25</v>
      </c>
      <c r="N429" s="109">
        <f t="shared" ref="N429" si="913">M429*D429</f>
        <v>5000</v>
      </c>
    </row>
    <row r="430" spans="1:14" s="87" customFormat="1" ht="14.25" customHeight="1" x14ac:dyDescent="0.25">
      <c r="A430" s="103">
        <v>43479</v>
      </c>
      <c r="B430" s="104" t="s">
        <v>4</v>
      </c>
      <c r="C430" s="104" t="s">
        <v>56</v>
      </c>
      <c r="D430" s="105">
        <v>30</v>
      </c>
      <c r="E430" s="104" t="s">
        <v>1</v>
      </c>
      <c r="F430" s="104">
        <v>39431</v>
      </c>
      <c r="G430" s="104">
        <v>39531</v>
      </c>
      <c r="H430" s="104"/>
      <c r="I430" s="106"/>
      <c r="J430" s="107">
        <f t="shared" ref="J430" si="914">(IF(E430="SHORT",F430-G430,IF(E430="LONG",G430-F430)))*D430</f>
        <v>3000</v>
      </c>
      <c r="K430" s="108"/>
      <c r="L430" s="108"/>
      <c r="M430" s="108">
        <f t="shared" ref="M430" si="915">(K430+J430+L430)/D430</f>
        <v>100</v>
      </c>
      <c r="N430" s="109">
        <f t="shared" ref="N430" si="916">M430*D430</f>
        <v>3000</v>
      </c>
    </row>
    <row r="431" spans="1:14" s="87" customFormat="1" ht="14.25" customHeight="1" x14ac:dyDescent="0.25">
      <c r="A431" s="103">
        <v>43479</v>
      </c>
      <c r="B431" s="104" t="s">
        <v>48</v>
      </c>
      <c r="C431" s="104" t="s">
        <v>55</v>
      </c>
      <c r="D431" s="105">
        <v>500</v>
      </c>
      <c r="E431" s="104" t="s">
        <v>2</v>
      </c>
      <c r="F431" s="104">
        <v>803</v>
      </c>
      <c r="G431" s="104">
        <v>805</v>
      </c>
      <c r="H431" s="104"/>
      <c r="I431" s="106"/>
      <c r="J431" s="107">
        <f t="shared" ref="J431:J432" si="917">(IF(E431="SHORT",F431-G431,IF(E431="LONG",G431-F431)))*D431</f>
        <v>-1000</v>
      </c>
      <c r="K431" s="108"/>
      <c r="L431" s="108"/>
      <c r="M431" s="108">
        <f t="shared" ref="M431:M432" si="918">(K431+J431+L431)/D431</f>
        <v>-2</v>
      </c>
      <c r="N431" s="109">
        <f t="shared" ref="N431:N432" si="919">M431*D431</f>
        <v>-1000</v>
      </c>
    </row>
    <row r="432" spans="1:14" s="79" customFormat="1" ht="14.25" customHeight="1" x14ac:dyDescent="0.25">
      <c r="A432" s="103">
        <v>43479</v>
      </c>
      <c r="B432" s="104" t="s">
        <v>5</v>
      </c>
      <c r="C432" s="104" t="s">
        <v>55</v>
      </c>
      <c r="D432" s="105">
        <v>10000</v>
      </c>
      <c r="E432" s="104" t="s">
        <v>2</v>
      </c>
      <c r="F432" s="104">
        <v>175.4</v>
      </c>
      <c r="G432" s="104">
        <v>174.85</v>
      </c>
      <c r="H432" s="104">
        <v>174.15</v>
      </c>
      <c r="I432" s="106"/>
      <c r="J432" s="107">
        <f t="shared" si="917"/>
        <v>5500.0000000001137</v>
      </c>
      <c r="K432" s="108">
        <f t="shared" ref="K432" si="920">(IF(E432="SHORT",IF(H432="",0,G432-H432),IF(E432="LONG",IF(H432="",0,H432-G432))))*D432</f>
        <v>6999.9999999998863</v>
      </c>
      <c r="L432" s="108"/>
      <c r="M432" s="108">
        <f t="shared" si="918"/>
        <v>1.25</v>
      </c>
      <c r="N432" s="109">
        <f t="shared" si="919"/>
        <v>12500</v>
      </c>
    </row>
    <row r="433" spans="1:14" s="87" customFormat="1" ht="14.25" customHeight="1" x14ac:dyDescent="0.25">
      <c r="A433" s="103">
        <v>43476</v>
      </c>
      <c r="B433" s="104" t="s">
        <v>6</v>
      </c>
      <c r="C433" s="104" t="s">
        <v>55</v>
      </c>
      <c r="D433" s="105">
        <v>10000</v>
      </c>
      <c r="E433" s="104" t="s">
        <v>2</v>
      </c>
      <c r="F433" s="104">
        <v>139.44999999999999</v>
      </c>
      <c r="G433" s="104">
        <v>138.9</v>
      </c>
      <c r="H433" s="104"/>
      <c r="I433" s="106"/>
      <c r="J433" s="107">
        <f t="shared" ref="J433:J437" si="921">(IF(E433="SHORT",F433-G433,IF(E433="LONG",G433-F433)))*D433</f>
        <v>5499.999999999829</v>
      </c>
      <c r="K433" s="108"/>
      <c r="L433" s="108"/>
      <c r="M433" s="108">
        <f t="shared" ref="M433:M437" si="922">(K433+J433+L433)/D433</f>
        <v>0.54999999999998295</v>
      </c>
      <c r="N433" s="109">
        <f t="shared" ref="N433:N437" si="923">M433*D433</f>
        <v>5499.999999999829</v>
      </c>
    </row>
    <row r="434" spans="1:14" s="87" customFormat="1" ht="14.25" customHeight="1" x14ac:dyDescent="0.25">
      <c r="A434" s="103">
        <v>43476</v>
      </c>
      <c r="B434" s="104" t="s">
        <v>5</v>
      </c>
      <c r="C434" s="104" t="s">
        <v>55</v>
      </c>
      <c r="D434" s="105">
        <v>10000</v>
      </c>
      <c r="E434" s="104" t="s">
        <v>2</v>
      </c>
      <c r="F434" s="104">
        <v>175</v>
      </c>
      <c r="G434" s="104">
        <v>175.6</v>
      </c>
      <c r="H434" s="104"/>
      <c r="I434" s="106"/>
      <c r="J434" s="107">
        <f t="shared" si="921"/>
        <v>-5999.9999999999436</v>
      </c>
      <c r="K434" s="108"/>
      <c r="L434" s="108"/>
      <c r="M434" s="108">
        <f t="shared" si="922"/>
        <v>-0.59999999999999432</v>
      </c>
      <c r="N434" s="109">
        <f t="shared" si="923"/>
        <v>-5999.9999999999436</v>
      </c>
    </row>
    <row r="435" spans="1:14" s="87" customFormat="1" ht="14.25" customHeight="1" x14ac:dyDescent="0.25">
      <c r="A435" s="123">
        <v>43476</v>
      </c>
      <c r="B435" s="124" t="s">
        <v>49</v>
      </c>
      <c r="C435" s="124" t="s">
        <v>55</v>
      </c>
      <c r="D435" s="125">
        <v>10000</v>
      </c>
      <c r="E435" s="124" t="s">
        <v>2</v>
      </c>
      <c r="F435" s="124">
        <v>130.5</v>
      </c>
      <c r="G435" s="124">
        <v>129.94999999999999</v>
      </c>
      <c r="H435" s="124">
        <v>129.25</v>
      </c>
      <c r="I435" s="126">
        <v>128.65</v>
      </c>
      <c r="J435" s="127">
        <f t="shared" si="921"/>
        <v>5500.0000000001137</v>
      </c>
      <c r="K435" s="128">
        <f t="shared" ref="K435:K437" si="924">(IF(E435="SHORT",IF(H435="",0,G435-H435),IF(E435="LONG",IF(H435="",0,H435-G435))))*D435</f>
        <v>6999.9999999998863</v>
      </c>
      <c r="L435" s="128">
        <f t="shared" ref="L435" si="925">(IF(E435="SHORT",IF(I435="",0,H435-I435),IF(E435="LONG",IF(I435="",0,(I435-H435)))))*D435</f>
        <v>5999.9999999999436</v>
      </c>
      <c r="M435" s="128">
        <f t="shared" si="922"/>
        <v>1.8499999999999941</v>
      </c>
      <c r="N435" s="129">
        <f t="shared" si="923"/>
        <v>18499.999999999942</v>
      </c>
    </row>
    <row r="436" spans="1:14" s="87" customFormat="1" ht="14.25" customHeight="1" x14ac:dyDescent="0.25">
      <c r="A436" s="103">
        <v>43476</v>
      </c>
      <c r="B436" s="104" t="s">
        <v>31</v>
      </c>
      <c r="C436" s="104" t="s">
        <v>53</v>
      </c>
      <c r="D436" s="105">
        <v>200</v>
      </c>
      <c r="E436" s="104" t="s">
        <v>1</v>
      </c>
      <c r="F436" s="104">
        <v>3745</v>
      </c>
      <c r="G436" s="104">
        <v>3715</v>
      </c>
      <c r="H436" s="104"/>
      <c r="I436" s="106"/>
      <c r="J436" s="107">
        <f t="shared" si="921"/>
        <v>-6000</v>
      </c>
      <c r="K436" s="108"/>
      <c r="L436" s="108"/>
      <c r="M436" s="108">
        <f t="shared" si="922"/>
        <v>-30</v>
      </c>
      <c r="N436" s="109">
        <f t="shared" si="923"/>
        <v>-6000</v>
      </c>
    </row>
    <row r="437" spans="1:14" s="87" customFormat="1" ht="14.25" customHeight="1" x14ac:dyDescent="0.25">
      <c r="A437" s="103">
        <v>43476</v>
      </c>
      <c r="B437" s="104" t="s">
        <v>32</v>
      </c>
      <c r="C437" s="104" t="s">
        <v>53</v>
      </c>
      <c r="D437" s="105">
        <v>2500</v>
      </c>
      <c r="E437" s="104" t="s">
        <v>1</v>
      </c>
      <c r="F437" s="104">
        <v>214.2</v>
      </c>
      <c r="G437" s="104">
        <v>215.7</v>
      </c>
      <c r="H437" s="104">
        <v>217.7</v>
      </c>
      <c r="I437" s="106"/>
      <c r="J437" s="107">
        <f t="shared" si="921"/>
        <v>3750</v>
      </c>
      <c r="K437" s="108">
        <f t="shared" si="924"/>
        <v>5000</v>
      </c>
      <c r="L437" s="108"/>
      <c r="M437" s="108">
        <f t="shared" si="922"/>
        <v>3.5</v>
      </c>
      <c r="N437" s="109">
        <f t="shared" si="923"/>
        <v>8750</v>
      </c>
    </row>
    <row r="438" spans="1:14" s="87" customFormat="1" ht="14.25" customHeight="1" x14ac:dyDescent="0.25">
      <c r="A438" s="103">
        <v>43475</v>
      </c>
      <c r="B438" s="104" t="s">
        <v>4</v>
      </c>
      <c r="C438" s="104" t="s">
        <v>56</v>
      </c>
      <c r="D438" s="105">
        <v>30</v>
      </c>
      <c r="E438" s="104" t="s">
        <v>2</v>
      </c>
      <c r="F438" s="104">
        <v>39550</v>
      </c>
      <c r="G438" s="104">
        <v>39450</v>
      </c>
      <c r="H438" s="104">
        <v>39325</v>
      </c>
      <c r="I438" s="106"/>
      <c r="J438" s="107">
        <f t="shared" ref="J438:J443" si="926">(IF(E438="SHORT",F438-G438,IF(E438="LONG",G438-F438)))*D438</f>
        <v>3000</v>
      </c>
      <c r="K438" s="108">
        <f t="shared" ref="K438" si="927">(IF(E438="SHORT",IF(H438="",0,G438-H438),IF(E438="LONG",IF(H438="",0,H438-G438))))*D438</f>
        <v>3750</v>
      </c>
      <c r="L438" s="108"/>
      <c r="M438" s="108">
        <f t="shared" ref="M438:M443" si="928">(K438+J438+L438)/D438</f>
        <v>225</v>
      </c>
      <c r="N438" s="109">
        <f t="shared" ref="N438:N443" si="929">M438*D438</f>
        <v>6750</v>
      </c>
    </row>
    <row r="439" spans="1:14" s="87" customFormat="1" ht="14.25" customHeight="1" x14ac:dyDescent="0.25">
      <c r="A439" s="103">
        <v>43475</v>
      </c>
      <c r="B439" s="104" t="s">
        <v>31</v>
      </c>
      <c r="C439" s="104" t="s">
        <v>53</v>
      </c>
      <c r="D439" s="105">
        <v>200</v>
      </c>
      <c r="E439" s="104" t="s">
        <v>2</v>
      </c>
      <c r="F439" s="104">
        <v>3648</v>
      </c>
      <c r="G439" s="104">
        <v>3678</v>
      </c>
      <c r="H439" s="104"/>
      <c r="I439" s="106"/>
      <c r="J439" s="107">
        <f t="shared" si="926"/>
        <v>-6000</v>
      </c>
      <c r="K439" s="108"/>
      <c r="L439" s="108"/>
      <c r="M439" s="108">
        <f t="shared" si="928"/>
        <v>-30</v>
      </c>
      <c r="N439" s="109">
        <f t="shared" si="929"/>
        <v>-6000</v>
      </c>
    </row>
    <row r="440" spans="1:14" s="87" customFormat="1" ht="14.25" customHeight="1" x14ac:dyDescent="0.25">
      <c r="A440" s="103">
        <v>43475</v>
      </c>
      <c r="B440" s="104" t="s">
        <v>5</v>
      </c>
      <c r="C440" s="104" t="s">
        <v>55</v>
      </c>
      <c r="D440" s="105">
        <v>10000</v>
      </c>
      <c r="E440" s="104" t="s">
        <v>1</v>
      </c>
      <c r="F440" s="104">
        <v>176.5</v>
      </c>
      <c r="G440" s="104">
        <v>177.05</v>
      </c>
      <c r="H440" s="104"/>
      <c r="I440" s="106"/>
      <c r="J440" s="107">
        <f t="shared" ref="J440:J441" si="930">(IF(E440="SHORT",F440-G440,IF(E440="LONG",G440-F440)))*D440</f>
        <v>5500.0000000001137</v>
      </c>
      <c r="K440" s="108"/>
      <c r="L440" s="108"/>
      <c r="M440" s="108">
        <f t="shared" ref="M440:M441" si="931">(K440+J440+L440)/D440</f>
        <v>0.55000000000001137</v>
      </c>
      <c r="N440" s="109">
        <f t="shared" ref="N440:N441" si="932">M440*D440</f>
        <v>5500.0000000001137</v>
      </c>
    </row>
    <row r="441" spans="1:14" s="87" customFormat="1" ht="14.25" customHeight="1" x14ac:dyDescent="0.25">
      <c r="A441" s="103">
        <v>43475</v>
      </c>
      <c r="B441" s="104" t="s">
        <v>6</v>
      </c>
      <c r="C441" s="104" t="s">
        <v>55</v>
      </c>
      <c r="D441" s="105">
        <v>10000</v>
      </c>
      <c r="E441" s="104" t="s">
        <v>1</v>
      </c>
      <c r="F441" s="104">
        <v>139.35</v>
      </c>
      <c r="G441" s="104">
        <v>139.9</v>
      </c>
      <c r="H441" s="104"/>
      <c r="I441" s="106"/>
      <c r="J441" s="107">
        <f t="shared" si="930"/>
        <v>5500.0000000001137</v>
      </c>
      <c r="K441" s="108"/>
      <c r="L441" s="108"/>
      <c r="M441" s="108">
        <f t="shared" si="931"/>
        <v>0.55000000000001137</v>
      </c>
      <c r="N441" s="109">
        <f t="shared" si="932"/>
        <v>5500.0000000001137</v>
      </c>
    </row>
    <row r="442" spans="1:14" s="79" customFormat="1" ht="14.25" customHeight="1" x14ac:dyDescent="0.25">
      <c r="A442" s="103">
        <v>43475</v>
      </c>
      <c r="B442" s="104" t="s">
        <v>3</v>
      </c>
      <c r="C442" s="104" t="s">
        <v>55</v>
      </c>
      <c r="D442" s="105">
        <v>2000</v>
      </c>
      <c r="E442" s="104" t="s">
        <v>2</v>
      </c>
      <c r="F442" s="104">
        <v>415</v>
      </c>
      <c r="G442" s="104">
        <v>412</v>
      </c>
      <c r="H442" s="104"/>
      <c r="I442" s="106"/>
      <c r="J442" s="107">
        <f t="shared" si="926"/>
        <v>6000</v>
      </c>
      <c r="K442" s="108"/>
      <c r="L442" s="108"/>
      <c r="M442" s="108">
        <f t="shared" si="928"/>
        <v>3</v>
      </c>
      <c r="N442" s="109">
        <f t="shared" si="929"/>
        <v>6000</v>
      </c>
    </row>
    <row r="443" spans="1:14" s="79" customFormat="1" ht="14.25" customHeight="1" x14ac:dyDescent="0.25">
      <c r="A443" s="103">
        <v>43475</v>
      </c>
      <c r="B443" s="104" t="s">
        <v>48</v>
      </c>
      <c r="C443" s="104" t="s">
        <v>55</v>
      </c>
      <c r="D443" s="105">
        <v>500</v>
      </c>
      <c r="E443" s="104" t="s">
        <v>2</v>
      </c>
      <c r="F443" s="104">
        <v>792.5</v>
      </c>
      <c r="G443" s="104">
        <v>787.5</v>
      </c>
      <c r="H443" s="104"/>
      <c r="I443" s="106"/>
      <c r="J443" s="107">
        <f t="shared" si="926"/>
        <v>2500</v>
      </c>
      <c r="K443" s="108"/>
      <c r="L443" s="108"/>
      <c r="M443" s="108">
        <f t="shared" si="928"/>
        <v>5</v>
      </c>
      <c r="N443" s="109">
        <f t="shared" si="929"/>
        <v>2500</v>
      </c>
    </row>
    <row r="444" spans="1:14" s="87" customFormat="1" ht="14.25" customHeight="1" x14ac:dyDescent="0.25">
      <c r="A444" s="103">
        <v>43474</v>
      </c>
      <c r="B444" s="104" t="s">
        <v>48</v>
      </c>
      <c r="C444" s="104" t="s">
        <v>55</v>
      </c>
      <c r="D444" s="105">
        <v>500</v>
      </c>
      <c r="E444" s="104" t="s">
        <v>2</v>
      </c>
      <c r="F444" s="104">
        <v>793.25</v>
      </c>
      <c r="G444" s="104">
        <v>787.25</v>
      </c>
      <c r="H444" s="104"/>
      <c r="I444" s="106"/>
      <c r="J444" s="107">
        <f t="shared" ref="J444:J448" si="933">(IF(E444="SHORT",F444-G444,IF(E444="LONG",G444-F444)))*D444</f>
        <v>3000</v>
      </c>
      <c r="K444" s="108"/>
      <c r="L444" s="108"/>
      <c r="M444" s="108">
        <f t="shared" ref="M444:M448" si="934">(K444+J444+L444)/D444</f>
        <v>6</v>
      </c>
      <c r="N444" s="109">
        <f t="shared" ref="N444:N448" si="935">M444*D444</f>
        <v>3000</v>
      </c>
    </row>
    <row r="445" spans="1:14" s="79" customFormat="1" ht="14.25" customHeight="1" x14ac:dyDescent="0.25">
      <c r="A445" s="123">
        <v>43474</v>
      </c>
      <c r="B445" s="124" t="s">
        <v>49</v>
      </c>
      <c r="C445" s="124" t="s">
        <v>55</v>
      </c>
      <c r="D445" s="125">
        <v>10000</v>
      </c>
      <c r="E445" s="124" t="s">
        <v>2</v>
      </c>
      <c r="F445" s="124">
        <v>131.25</v>
      </c>
      <c r="G445" s="124">
        <v>130.69999999999999</v>
      </c>
      <c r="H445" s="124">
        <v>130</v>
      </c>
      <c r="I445" s="126">
        <v>129.4</v>
      </c>
      <c r="J445" s="127">
        <f t="shared" si="933"/>
        <v>5500.0000000001137</v>
      </c>
      <c r="K445" s="128">
        <f t="shared" ref="K445:K448" si="936">(IF(E445="SHORT",IF(H445="",0,G445-H445),IF(E445="LONG",IF(H445="",0,H445-G445))))*D445</f>
        <v>6999.9999999998863</v>
      </c>
      <c r="L445" s="128">
        <f t="shared" ref="L445:L448" si="937">(IF(E445="SHORT",IF(I445="",0,H445-I445),IF(E445="LONG",IF(I445="",0,(I445-H445)))))*D445</f>
        <v>5999.9999999999436</v>
      </c>
      <c r="M445" s="128">
        <f t="shared" si="934"/>
        <v>1.8499999999999941</v>
      </c>
      <c r="N445" s="129">
        <f t="shared" si="935"/>
        <v>18499.999999999942</v>
      </c>
    </row>
    <row r="446" spans="1:14" s="87" customFormat="1" ht="14.25" customHeight="1" x14ac:dyDescent="0.25">
      <c r="A446" s="123">
        <v>43474</v>
      </c>
      <c r="B446" s="124" t="s">
        <v>5</v>
      </c>
      <c r="C446" s="124" t="s">
        <v>55</v>
      </c>
      <c r="D446" s="125">
        <v>10000</v>
      </c>
      <c r="E446" s="124" t="s">
        <v>2</v>
      </c>
      <c r="F446" s="124">
        <v>177.2</v>
      </c>
      <c r="G446" s="124">
        <v>176.65</v>
      </c>
      <c r="H446" s="124">
        <v>175.95</v>
      </c>
      <c r="I446" s="126">
        <v>175.35</v>
      </c>
      <c r="J446" s="127">
        <f t="shared" si="933"/>
        <v>5499.999999999829</v>
      </c>
      <c r="K446" s="128">
        <f t="shared" si="936"/>
        <v>7000.000000000171</v>
      </c>
      <c r="L446" s="128">
        <f t="shared" si="937"/>
        <v>5999.9999999999436</v>
      </c>
      <c r="M446" s="128">
        <f t="shared" si="934"/>
        <v>1.8499999999999941</v>
      </c>
      <c r="N446" s="129">
        <f t="shared" si="935"/>
        <v>18499.999999999942</v>
      </c>
    </row>
    <row r="447" spans="1:14" s="87" customFormat="1" ht="14.25" customHeight="1" x14ac:dyDescent="0.25">
      <c r="A447" s="103">
        <v>43474</v>
      </c>
      <c r="B447" s="104" t="s">
        <v>32</v>
      </c>
      <c r="C447" s="104" t="s">
        <v>53</v>
      </c>
      <c r="D447" s="105">
        <v>2500</v>
      </c>
      <c r="E447" s="104" t="s">
        <v>1</v>
      </c>
      <c r="F447" s="104">
        <v>212</v>
      </c>
      <c r="G447" s="104">
        <v>213.5</v>
      </c>
      <c r="H447" s="104"/>
      <c r="I447" s="106"/>
      <c r="J447" s="107">
        <f t="shared" si="933"/>
        <v>3750</v>
      </c>
      <c r="K447" s="108"/>
      <c r="L447" s="108"/>
      <c r="M447" s="108">
        <f t="shared" si="934"/>
        <v>1.5</v>
      </c>
      <c r="N447" s="109">
        <f t="shared" si="935"/>
        <v>3750</v>
      </c>
    </row>
    <row r="448" spans="1:14" s="87" customFormat="1" ht="14.25" customHeight="1" x14ac:dyDescent="0.25">
      <c r="A448" s="123">
        <v>43474</v>
      </c>
      <c r="B448" s="124" t="s">
        <v>31</v>
      </c>
      <c r="C448" s="124" t="s">
        <v>53</v>
      </c>
      <c r="D448" s="125">
        <v>200</v>
      </c>
      <c r="E448" s="124" t="s">
        <v>1</v>
      </c>
      <c r="F448" s="124">
        <v>3562</v>
      </c>
      <c r="G448" s="124">
        <v>3587</v>
      </c>
      <c r="H448" s="124">
        <v>3622</v>
      </c>
      <c r="I448" s="126">
        <v>3652</v>
      </c>
      <c r="J448" s="127">
        <f t="shared" si="933"/>
        <v>5000</v>
      </c>
      <c r="K448" s="128">
        <f t="shared" si="936"/>
        <v>7000</v>
      </c>
      <c r="L448" s="128">
        <f t="shared" si="937"/>
        <v>6000</v>
      </c>
      <c r="M448" s="128">
        <f t="shared" si="934"/>
        <v>90</v>
      </c>
      <c r="N448" s="129">
        <f t="shared" si="935"/>
        <v>18000</v>
      </c>
    </row>
    <row r="449" spans="1:14" s="87" customFormat="1" ht="14.25" customHeight="1" x14ac:dyDescent="0.25">
      <c r="A449" s="103">
        <v>43473</v>
      </c>
      <c r="B449" s="104" t="s">
        <v>0</v>
      </c>
      <c r="C449" s="104" t="s">
        <v>56</v>
      </c>
      <c r="D449" s="105">
        <v>100</v>
      </c>
      <c r="E449" s="104" t="s">
        <v>1</v>
      </c>
      <c r="F449" s="104">
        <v>31644</v>
      </c>
      <c r="G449" s="104">
        <v>31709</v>
      </c>
      <c r="H449" s="104"/>
      <c r="I449" s="106"/>
      <c r="J449" s="107">
        <f t="shared" ref="J449:J450" si="938">(IF(E449="SHORT",F449-G449,IF(E449="LONG",G449-F449)))*D449</f>
        <v>6500</v>
      </c>
      <c r="K449" s="108"/>
      <c r="L449" s="108"/>
      <c r="M449" s="108">
        <f t="shared" ref="M449:M450" si="939">(K449+J449+L449)/D449</f>
        <v>65</v>
      </c>
      <c r="N449" s="109">
        <f t="shared" ref="N449:N450" si="940">M449*D449</f>
        <v>6500</v>
      </c>
    </row>
    <row r="450" spans="1:14" s="87" customFormat="1" ht="14.25" customHeight="1" x14ac:dyDescent="0.25">
      <c r="A450" s="103">
        <v>43473</v>
      </c>
      <c r="B450" s="104" t="s">
        <v>4</v>
      </c>
      <c r="C450" s="104" t="s">
        <v>56</v>
      </c>
      <c r="D450" s="105">
        <v>30</v>
      </c>
      <c r="E450" s="104" t="s">
        <v>1</v>
      </c>
      <c r="F450" s="104">
        <v>39114</v>
      </c>
      <c r="G450" s="104">
        <v>39214</v>
      </c>
      <c r="H450" s="104">
        <v>39339</v>
      </c>
      <c r="I450" s="106"/>
      <c r="J450" s="107">
        <f t="shared" si="938"/>
        <v>3000</v>
      </c>
      <c r="K450" s="108">
        <f t="shared" ref="K450" si="941">(IF(E450="SHORT",IF(H450="",0,G450-H450),IF(E450="LONG",IF(H450="",0,H450-G450))))*D450</f>
        <v>3750</v>
      </c>
      <c r="L450" s="108"/>
      <c r="M450" s="108">
        <f t="shared" si="939"/>
        <v>225</v>
      </c>
      <c r="N450" s="109">
        <f t="shared" si="940"/>
        <v>6750</v>
      </c>
    </row>
    <row r="451" spans="1:14" s="87" customFormat="1" ht="14.25" customHeight="1" x14ac:dyDescent="0.25">
      <c r="A451" s="103">
        <v>43472</v>
      </c>
      <c r="B451" s="104" t="s">
        <v>48</v>
      </c>
      <c r="C451" s="104" t="s">
        <v>55</v>
      </c>
      <c r="D451" s="105">
        <v>500</v>
      </c>
      <c r="E451" s="104" t="s">
        <v>2</v>
      </c>
      <c r="F451" s="104">
        <v>775.3</v>
      </c>
      <c r="G451" s="104">
        <v>769.6</v>
      </c>
      <c r="H451" s="104"/>
      <c r="I451" s="106"/>
      <c r="J451" s="107">
        <f t="shared" ref="J451:J456" si="942">(IF(E451="SHORT",F451-G451,IF(E451="LONG",G451-F451)))*D451</f>
        <v>2849.9999999999659</v>
      </c>
      <c r="K451" s="108"/>
      <c r="L451" s="108"/>
      <c r="M451" s="108">
        <f t="shared" ref="M451:M456" si="943">(K451+J451+L451)/D451</f>
        <v>5.6999999999999318</v>
      </c>
      <c r="N451" s="109">
        <f t="shared" ref="N451:N456" si="944">M451*D451</f>
        <v>2849.9999999999659</v>
      </c>
    </row>
    <row r="452" spans="1:14" s="79" customFormat="1" ht="14.25" customHeight="1" x14ac:dyDescent="0.25">
      <c r="A452" s="103">
        <v>43472</v>
      </c>
      <c r="B452" s="104" t="s">
        <v>6</v>
      </c>
      <c r="C452" s="104" t="s">
        <v>55</v>
      </c>
      <c r="D452" s="105">
        <v>10000</v>
      </c>
      <c r="E452" s="104" t="s">
        <v>2</v>
      </c>
      <c r="F452" s="104">
        <v>136.25</v>
      </c>
      <c r="G452" s="104">
        <v>135.69999999999999</v>
      </c>
      <c r="H452" s="104"/>
      <c r="I452" s="106"/>
      <c r="J452" s="107">
        <f t="shared" si="942"/>
        <v>5500.0000000001137</v>
      </c>
      <c r="K452" s="108"/>
      <c r="L452" s="108"/>
      <c r="M452" s="108">
        <f t="shared" si="943"/>
        <v>0.55000000000001137</v>
      </c>
      <c r="N452" s="109">
        <f t="shared" si="944"/>
        <v>5500.0000000001137</v>
      </c>
    </row>
    <row r="453" spans="1:14" s="87" customFormat="1" ht="14.25" customHeight="1" x14ac:dyDescent="0.25">
      <c r="A453" s="103">
        <v>43472</v>
      </c>
      <c r="B453" s="104" t="s">
        <v>0</v>
      </c>
      <c r="C453" s="104" t="s">
        <v>56</v>
      </c>
      <c r="D453" s="105">
        <v>100</v>
      </c>
      <c r="E453" s="104" t="s">
        <v>1</v>
      </c>
      <c r="F453" s="104">
        <v>31547</v>
      </c>
      <c r="G453" s="104">
        <v>31612</v>
      </c>
      <c r="H453" s="104">
        <v>31692</v>
      </c>
      <c r="I453" s="106"/>
      <c r="J453" s="107">
        <f t="shared" si="942"/>
        <v>6500</v>
      </c>
      <c r="K453" s="108">
        <f t="shared" ref="K453:K455" si="945">(IF(E453="SHORT",IF(H453="",0,G453-H453),IF(E453="LONG",IF(H453="",0,H453-G453))))*D453</f>
        <v>8000</v>
      </c>
      <c r="L453" s="108"/>
      <c r="M453" s="108">
        <f t="shared" si="943"/>
        <v>145</v>
      </c>
      <c r="N453" s="109">
        <f t="shared" si="944"/>
        <v>14500</v>
      </c>
    </row>
    <row r="454" spans="1:14" s="87" customFormat="1" ht="14.25" customHeight="1" x14ac:dyDescent="0.25">
      <c r="A454" s="103">
        <v>43472</v>
      </c>
      <c r="B454" s="104" t="s">
        <v>4</v>
      </c>
      <c r="C454" s="104" t="s">
        <v>56</v>
      </c>
      <c r="D454" s="105">
        <v>30</v>
      </c>
      <c r="E454" s="104" t="s">
        <v>1</v>
      </c>
      <c r="F454" s="104">
        <v>39301</v>
      </c>
      <c r="G454" s="104">
        <v>39401</v>
      </c>
      <c r="H454" s="104"/>
      <c r="I454" s="106"/>
      <c r="J454" s="107">
        <f t="shared" si="942"/>
        <v>3000</v>
      </c>
      <c r="K454" s="108"/>
      <c r="L454" s="108"/>
      <c r="M454" s="108">
        <f t="shared" si="943"/>
        <v>100</v>
      </c>
      <c r="N454" s="109">
        <f t="shared" si="944"/>
        <v>3000</v>
      </c>
    </row>
    <row r="455" spans="1:14" s="87" customFormat="1" ht="14.25" customHeight="1" x14ac:dyDescent="0.25">
      <c r="A455" s="123">
        <v>43472</v>
      </c>
      <c r="B455" s="124" t="s">
        <v>31</v>
      </c>
      <c r="C455" s="124" t="s">
        <v>53</v>
      </c>
      <c r="D455" s="125">
        <v>200</v>
      </c>
      <c r="E455" s="124" t="s">
        <v>1</v>
      </c>
      <c r="F455" s="124">
        <v>3387</v>
      </c>
      <c r="G455" s="124">
        <v>3412</v>
      </c>
      <c r="H455" s="124">
        <v>3447</v>
      </c>
      <c r="I455" s="126">
        <v>3477</v>
      </c>
      <c r="J455" s="127">
        <f t="shared" si="942"/>
        <v>5000</v>
      </c>
      <c r="K455" s="128">
        <f t="shared" si="945"/>
        <v>7000</v>
      </c>
      <c r="L455" s="128">
        <f t="shared" ref="L455" si="946">(IF(E455="SHORT",IF(I455="",0,H455-I455),IF(E455="LONG",IF(I455="",0,(I455-H455)))))*D455</f>
        <v>6000</v>
      </c>
      <c r="M455" s="128">
        <f t="shared" si="943"/>
        <v>90</v>
      </c>
      <c r="N455" s="129">
        <f t="shared" si="944"/>
        <v>18000</v>
      </c>
    </row>
    <row r="456" spans="1:14" s="87" customFormat="1" ht="14.25" customHeight="1" x14ac:dyDescent="0.25">
      <c r="A456" s="103">
        <v>43472</v>
      </c>
      <c r="B456" s="104" t="s">
        <v>32</v>
      </c>
      <c r="C456" s="104" t="s">
        <v>53</v>
      </c>
      <c r="D456" s="105">
        <v>2500</v>
      </c>
      <c r="E456" s="104" t="s">
        <v>1</v>
      </c>
      <c r="F456" s="104">
        <v>206.5</v>
      </c>
      <c r="G456" s="104">
        <v>208</v>
      </c>
      <c r="H456" s="104"/>
      <c r="I456" s="106"/>
      <c r="J456" s="107">
        <f t="shared" si="942"/>
        <v>3750</v>
      </c>
      <c r="K456" s="108"/>
      <c r="L456" s="108"/>
      <c r="M456" s="108">
        <f t="shared" si="943"/>
        <v>1.5</v>
      </c>
      <c r="N456" s="109">
        <f t="shared" si="944"/>
        <v>3750</v>
      </c>
    </row>
    <row r="457" spans="1:14" s="87" customFormat="1" ht="14.25" customHeight="1" x14ac:dyDescent="0.25">
      <c r="A457" s="103">
        <v>43469</v>
      </c>
      <c r="B457" s="104" t="s">
        <v>31</v>
      </c>
      <c r="C457" s="104" t="s">
        <v>53</v>
      </c>
      <c r="D457" s="105">
        <v>200</v>
      </c>
      <c r="E457" s="104" t="s">
        <v>1</v>
      </c>
      <c r="F457" s="104">
        <v>3352</v>
      </c>
      <c r="G457" s="104">
        <v>3377</v>
      </c>
      <c r="H457" s="104">
        <v>3412</v>
      </c>
      <c r="I457" s="106"/>
      <c r="J457" s="107">
        <f t="shared" ref="J457:J458" si="947">(IF(E457="SHORT",F457-G457,IF(E457="LONG",G457-F457)))*D457</f>
        <v>5000</v>
      </c>
      <c r="K457" s="108">
        <f t="shared" ref="K457" si="948">(IF(E457="SHORT",IF(H457="",0,G457-H457),IF(E457="LONG",IF(H457="",0,H457-G457))))*D457</f>
        <v>7000</v>
      </c>
      <c r="L457" s="108"/>
      <c r="M457" s="108">
        <f t="shared" ref="M457:M458" si="949">(K457+J457+L457)/D457</f>
        <v>60</v>
      </c>
      <c r="N457" s="109">
        <f t="shared" ref="N457:N458" si="950">M457*D457</f>
        <v>12000</v>
      </c>
    </row>
    <row r="458" spans="1:14" s="79" customFormat="1" ht="14.25" customHeight="1" x14ac:dyDescent="0.25">
      <c r="A458" s="103">
        <v>43469</v>
      </c>
      <c r="B458" s="104" t="s">
        <v>4</v>
      </c>
      <c r="C458" s="104" t="s">
        <v>56</v>
      </c>
      <c r="D458" s="105">
        <v>30</v>
      </c>
      <c r="E458" s="104" t="s">
        <v>2</v>
      </c>
      <c r="F458" s="104">
        <v>39365</v>
      </c>
      <c r="G458" s="104">
        <v>39265</v>
      </c>
      <c r="H458" s="104"/>
      <c r="I458" s="106"/>
      <c r="J458" s="107">
        <f t="shared" si="947"/>
        <v>3000</v>
      </c>
      <c r="K458" s="108"/>
      <c r="L458" s="108"/>
      <c r="M458" s="108">
        <f t="shared" si="949"/>
        <v>100</v>
      </c>
      <c r="N458" s="109">
        <f t="shared" si="950"/>
        <v>3000</v>
      </c>
    </row>
    <row r="459" spans="1:14" s="87" customFormat="1" ht="14.25" customHeight="1" x14ac:dyDescent="0.25">
      <c r="A459" s="103">
        <v>43468</v>
      </c>
      <c r="B459" s="104" t="s">
        <v>6</v>
      </c>
      <c r="C459" s="104" t="s">
        <v>55</v>
      </c>
      <c r="D459" s="105">
        <v>20000</v>
      </c>
      <c r="E459" s="104" t="s">
        <v>1</v>
      </c>
      <c r="F459" s="104">
        <v>138.4</v>
      </c>
      <c r="G459" s="104">
        <v>137.80000000000001</v>
      </c>
      <c r="H459" s="104"/>
      <c r="I459" s="106"/>
      <c r="J459" s="107">
        <f t="shared" ref="J459:J462" si="951">(IF(E459="SHORT",F459-G459,IF(E459="LONG",G459-F459)))*D459</f>
        <v>-11999.999999999887</v>
      </c>
      <c r="K459" s="108"/>
      <c r="L459" s="108"/>
      <c r="M459" s="108">
        <f t="shared" ref="M459:M462" si="952">(K459+J459+L459)/D459</f>
        <v>-0.59999999999999432</v>
      </c>
      <c r="N459" s="109">
        <f t="shared" ref="N459:N462" si="953">M459*D459</f>
        <v>-11999.999999999887</v>
      </c>
    </row>
    <row r="460" spans="1:14" s="79" customFormat="1" ht="14.25" customHeight="1" x14ac:dyDescent="0.25">
      <c r="A460" s="103">
        <v>43468</v>
      </c>
      <c r="B460" s="104" t="s">
        <v>3</v>
      </c>
      <c r="C460" s="104" t="s">
        <v>55</v>
      </c>
      <c r="D460" s="105">
        <v>2000</v>
      </c>
      <c r="E460" s="104" t="s">
        <v>1</v>
      </c>
      <c r="F460" s="104">
        <v>409.2</v>
      </c>
      <c r="G460" s="104">
        <v>405.2</v>
      </c>
      <c r="H460" s="104"/>
      <c r="I460" s="106"/>
      <c r="J460" s="107">
        <f t="shared" si="951"/>
        <v>-8000</v>
      </c>
      <c r="K460" s="108"/>
      <c r="L460" s="108"/>
      <c r="M460" s="108">
        <f t="shared" si="952"/>
        <v>-4</v>
      </c>
      <c r="N460" s="109">
        <f t="shared" si="953"/>
        <v>-8000</v>
      </c>
    </row>
    <row r="461" spans="1:14" s="79" customFormat="1" ht="14.25" customHeight="1" x14ac:dyDescent="0.25">
      <c r="A461" s="123">
        <v>43468</v>
      </c>
      <c r="B461" s="124" t="s">
        <v>31</v>
      </c>
      <c r="C461" s="124" t="s">
        <v>53</v>
      </c>
      <c r="D461" s="125">
        <v>200</v>
      </c>
      <c r="E461" s="124" t="s">
        <v>1</v>
      </c>
      <c r="F461" s="124">
        <v>3227</v>
      </c>
      <c r="G461" s="124">
        <v>3252</v>
      </c>
      <c r="H461" s="124">
        <v>3287</v>
      </c>
      <c r="I461" s="126">
        <v>3317</v>
      </c>
      <c r="J461" s="127">
        <f t="shared" si="951"/>
        <v>5000</v>
      </c>
      <c r="K461" s="128">
        <f t="shared" ref="K461" si="954">(IF(E461="SHORT",IF(H461="",0,G461-H461),IF(E461="LONG",IF(H461="",0,H461-G461))))*D461</f>
        <v>7000</v>
      </c>
      <c r="L461" s="128">
        <f t="shared" ref="L461" si="955">(IF(E461="SHORT",IF(I461="",0,H461-I461),IF(E461="LONG",IF(I461="",0,(I461-H461)))))*D461</f>
        <v>6000</v>
      </c>
      <c r="M461" s="128">
        <f t="shared" si="952"/>
        <v>90</v>
      </c>
      <c r="N461" s="129">
        <f t="shared" si="953"/>
        <v>18000</v>
      </c>
    </row>
    <row r="462" spans="1:14" s="79" customFormat="1" ht="14.25" customHeight="1" x14ac:dyDescent="0.25">
      <c r="A462" s="103">
        <v>43468</v>
      </c>
      <c r="B462" s="104" t="s">
        <v>32</v>
      </c>
      <c r="C462" s="104" t="s">
        <v>53</v>
      </c>
      <c r="D462" s="105">
        <v>2500</v>
      </c>
      <c r="E462" s="104" t="s">
        <v>1</v>
      </c>
      <c r="F462" s="104">
        <v>208.4</v>
      </c>
      <c r="G462" s="104">
        <v>206.4</v>
      </c>
      <c r="H462" s="104"/>
      <c r="I462" s="106"/>
      <c r="J462" s="107">
        <f t="shared" si="951"/>
        <v>-5000</v>
      </c>
      <c r="K462" s="108"/>
      <c r="L462" s="108"/>
      <c r="M462" s="108">
        <f t="shared" si="952"/>
        <v>-2</v>
      </c>
      <c r="N462" s="109">
        <f t="shared" si="953"/>
        <v>-5000</v>
      </c>
    </row>
    <row r="463" spans="1:14" s="87" customFormat="1" ht="14.25" customHeight="1" x14ac:dyDescent="0.25">
      <c r="A463" s="123">
        <v>43467</v>
      </c>
      <c r="B463" s="124" t="s">
        <v>4</v>
      </c>
      <c r="C463" s="124" t="s">
        <v>56</v>
      </c>
      <c r="D463" s="125">
        <v>30</v>
      </c>
      <c r="E463" s="124" t="s">
        <v>1</v>
      </c>
      <c r="F463" s="124">
        <v>38912</v>
      </c>
      <c r="G463" s="124">
        <v>39012</v>
      </c>
      <c r="H463" s="124">
        <v>39137</v>
      </c>
      <c r="I463" s="126">
        <v>39252</v>
      </c>
      <c r="J463" s="127">
        <f t="shared" ref="J463:J467" si="956">(IF(E463="SHORT",F463-G463,IF(E463="LONG",G463-F463)))*D463</f>
        <v>3000</v>
      </c>
      <c r="K463" s="128">
        <f t="shared" ref="K463:K465" si="957">(IF(E463="SHORT",IF(H463="",0,G463-H463),IF(E463="LONG",IF(H463="",0,H463-G463))))*D463</f>
        <v>3750</v>
      </c>
      <c r="L463" s="128">
        <f t="shared" ref="L463:L465" si="958">(IF(E463="SHORT",IF(I463="",0,H463-I463),IF(E463="LONG",IF(I463="",0,(I463-H463)))))*D463</f>
        <v>3450</v>
      </c>
      <c r="M463" s="128">
        <f t="shared" ref="M463:M467" si="959">(K463+J463+L463)/D463</f>
        <v>340</v>
      </c>
      <c r="N463" s="129">
        <f t="shared" ref="N463:N467" si="960">M463*D463</f>
        <v>10200</v>
      </c>
    </row>
    <row r="464" spans="1:14" s="87" customFormat="1" ht="14.25" customHeight="1" x14ac:dyDescent="0.25">
      <c r="A464" s="123">
        <v>43467</v>
      </c>
      <c r="B464" s="124" t="s">
        <v>32</v>
      </c>
      <c r="C464" s="124" t="s">
        <v>53</v>
      </c>
      <c r="D464" s="125">
        <v>2500</v>
      </c>
      <c r="E464" s="124" t="s">
        <v>2</v>
      </c>
      <c r="F464" s="124">
        <v>210.4</v>
      </c>
      <c r="G464" s="124">
        <v>208.9</v>
      </c>
      <c r="H464" s="124">
        <v>206.9</v>
      </c>
      <c r="I464" s="126">
        <v>205.15</v>
      </c>
      <c r="J464" s="127">
        <f t="shared" si="956"/>
        <v>3750</v>
      </c>
      <c r="K464" s="128">
        <f t="shared" si="957"/>
        <v>5000</v>
      </c>
      <c r="L464" s="128">
        <f t="shared" si="958"/>
        <v>4375</v>
      </c>
      <c r="M464" s="128">
        <f t="shared" si="959"/>
        <v>5.25</v>
      </c>
      <c r="N464" s="129">
        <f t="shared" si="960"/>
        <v>13125</v>
      </c>
    </row>
    <row r="465" spans="1:14" s="87" customFormat="1" ht="14.25" customHeight="1" x14ac:dyDescent="0.25">
      <c r="A465" s="123">
        <v>43467</v>
      </c>
      <c r="B465" s="124" t="s">
        <v>31</v>
      </c>
      <c r="C465" s="124" t="s">
        <v>53</v>
      </c>
      <c r="D465" s="125">
        <v>200</v>
      </c>
      <c r="E465" s="124" t="s">
        <v>1</v>
      </c>
      <c r="F465" s="124">
        <v>3157</v>
      </c>
      <c r="G465" s="124">
        <v>3182</v>
      </c>
      <c r="H465" s="124">
        <v>3217</v>
      </c>
      <c r="I465" s="126">
        <v>3247</v>
      </c>
      <c r="J465" s="127">
        <f t="shared" si="956"/>
        <v>5000</v>
      </c>
      <c r="K465" s="128">
        <f t="shared" si="957"/>
        <v>7000</v>
      </c>
      <c r="L465" s="128">
        <f t="shared" si="958"/>
        <v>6000</v>
      </c>
      <c r="M465" s="128">
        <f t="shared" si="959"/>
        <v>90</v>
      </c>
      <c r="N465" s="129">
        <f t="shared" si="960"/>
        <v>18000</v>
      </c>
    </row>
    <row r="466" spans="1:14" s="87" customFormat="1" ht="14.25" customHeight="1" x14ac:dyDescent="0.25">
      <c r="A466" s="103">
        <v>43467</v>
      </c>
      <c r="B466" s="104" t="s">
        <v>48</v>
      </c>
      <c r="C466" s="104" t="s">
        <v>55</v>
      </c>
      <c r="D466" s="105">
        <v>500</v>
      </c>
      <c r="E466" s="104" t="s">
        <v>2</v>
      </c>
      <c r="F466" s="104">
        <v>740</v>
      </c>
      <c r="G466" s="104">
        <v>747</v>
      </c>
      <c r="H466" s="104"/>
      <c r="I466" s="106"/>
      <c r="J466" s="107">
        <f t="shared" si="956"/>
        <v>-3500</v>
      </c>
      <c r="K466" s="108"/>
      <c r="L466" s="108"/>
      <c r="M466" s="108">
        <f t="shared" si="959"/>
        <v>-7</v>
      </c>
      <c r="N466" s="109">
        <f t="shared" si="960"/>
        <v>-3500</v>
      </c>
    </row>
    <row r="467" spans="1:14" s="87" customFormat="1" x14ac:dyDescent="0.25">
      <c r="A467" s="103">
        <v>43467</v>
      </c>
      <c r="B467" s="104" t="s">
        <v>3</v>
      </c>
      <c r="C467" s="104" t="s">
        <v>55</v>
      </c>
      <c r="D467" s="105">
        <v>2000</v>
      </c>
      <c r="E467" s="104" t="s">
        <v>2</v>
      </c>
      <c r="F467" s="104">
        <v>409.7</v>
      </c>
      <c r="G467" s="104">
        <v>406.7</v>
      </c>
      <c r="H467" s="104"/>
      <c r="I467" s="106"/>
      <c r="J467" s="107">
        <f t="shared" si="956"/>
        <v>6000</v>
      </c>
      <c r="K467" s="108"/>
      <c r="L467" s="108"/>
      <c r="M467" s="108">
        <f t="shared" si="959"/>
        <v>3</v>
      </c>
      <c r="N467" s="109">
        <f t="shared" si="960"/>
        <v>6000</v>
      </c>
    </row>
    <row r="468" spans="1:14" s="87" customFormat="1" x14ac:dyDescent="0.25">
      <c r="A468" s="110"/>
      <c r="B468" s="111"/>
      <c r="C468" s="111"/>
      <c r="D468" s="112"/>
      <c r="E468" s="111"/>
      <c r="F468" s="111"/>
      <c r="G468" s="111"/>
      <c r="H468" s="111"/>
      <c r="I468" s="130" t="s">
        <v>97</v>
      </c>
      <c r="J468" s="131">
        <f>SUM(J387:J467)</f>
        <v>188320.00000000067</v>
      </c>
      <c r="K468" s="131"/>
      <c r="L468" s="131"/>
      <c r="M468" s="131" t="s">
        <v>22</v>
      </c>
      <c r="N468" s="131">
        <f>SUM(N387:N467)</f>
        <v>415019.99999999983</v>
      </c>
    </row>
    <row r="469" spans="1:14" s="79" customFormat="1" ht="14.25" customHeight="1" x14ac:dyDescent="0.25">
      <c r="A469" s="103"/>
      <c r="B469" s="104"/>
      <c r="C469" s="104"/>
      <c r="D469" s="105"/>
      <c r="E469" s="104"/>
      <c r="F469" s="104"/>
      <c r="G469" s="104"/>
      <c r="H469" s="104"/>
      <c r="I469" s="106"/>
      <c r="J469" s="107"/>
      <c r="K469" s="108"/>
      <c r="L469" s="108"/>
      <c r="M469" s="108"/>
      <c r="N469" s="109"/>
    </row>
    <row r="470" spans="1:14" s="87" customFormat="1" ht="14.25" customHeight="1" x14ac:dyDescent="0.25">
      <c r="A470" s="110"/>
      <c r="B470" s="111"/>
      <c r="C470" s="111"/>
      <c r="D470" s="112"/>
      <c r="E470" s="111"/>
      <c r="F470" s="111"/>
      <c r="G470" s="132">
        <v>43435</v>
      </c>
      <c r="H470" s="111"/>
      <c r="I470" s="113"/>
      <c r="J470" s="114"/>
      <c r="K470" s="115"/>
      <c r="L470" s="115"/>
      <c r="M470" s="115"/>
      <c r="N470" s="116"/>
    </row>
    <row r="471" spans="1:14" s="87" customFormat="1" ht="14.25" customHeight="1" x14ac:dyDescent="0.25">
      <c r="A471" s="103"/>
      <c r="B471" s="104"/>
      <c r="C471" s="104"/>
      <c r="D471" s="105"/>
      <c r="E471" s="104"/>
      <c r="F471" s="104"/>
      <c r="G471" s="104"/>
      <c r="H471" s="104"/>
      <c r="I471" s="106"/>
      <c r="J471" s="107"/>
      <c r="K471" s="108"/>
      <c r="L471" s="108"/>
      <c r="M471" s="108"/>
      <c r="N471" s="109"/>
    </row>
    <row r="472" spans="1:14" s="79" customFormat="1" ht="14.25" customHeight="1" x14ac:dyDescent="0.25">
      <c r="A472" s="103">
        <v>43465</v>
      </c>
      <c r="B472" s="104" t="s">
        <v>31</v>
      </c>
      <c r="C472" s="104" t="s">
        <v>53</v>
      </c>
      <c r="D472" s="105">
        <v>200</v>
      </c>
      <c r="E472" s="104" t="s">
        <v>2</v>
      </c>
      <c r="F472" s="104">
        <v>3219</v>
      </c>
      <c r="G472" s="104">
        <v>3249</v>
      </c>
      <c r="H472" s="104"/>
      <c r="I472" s="106"/>
      <c r="J472" s="107">
        <f t="shared" ref="J472:J474" si="961">(IF(E472="SHORT",F472-G472,IF(E472="LONG",G472-F472)))*D472</f>
        <v>-6000</v>
      </c>
      <c r="K472" s="108"/>
      <c r="L472" s="108"/>
      <c r="M472" s="108">
        <f t="shared" ref="M472:M474" si="962">(K472+J472+L472)/D472</f>
        <v>-30</v>
      </c>
      <c r="N472" s="109">
        <f t="shared" ref="N472:N473" si="963">M472*D472</f>
        <v>-6000</v>
      </c>
    </row>
    <row r="473" spans="1:14" s="87" customFormat="1" ht="14.25" customHeight="1" x14ac:dyDescent="0.25">
      <c r="A473" s="103">
        <v>43465</v>
      </c>
      <c r="B473" s="104" t="s">
        <v>4</v>
      </c>
      <c r="C473" s="104" t="s">
        <v>56</v>
      </c>
      <c r="D473" s="105">
        <v>30</v>
      </c>
      <c r="E473" s="104" t="s">
        <v>2</v>
      </c>
      <c r="F473" s="104">
        <v>38765</v>
      </c>
      <c r="G473" s="104">
        <v>38665</v>
      </c>
      <c r="H473" s="104"/>
      <c r="I473" s="106"/>
      <c r="J473" s="107">
        <f t="shared" si="961"/>
        <v>3000</v>
      </c>
      <c r="K473" s="108"/>
      <c r="L473" s="108"/>
      <c r="M473" s="108">
        <f t="shared" si="962"/>
        <v>100</v>
      </c>
      <c r="N473" s="109">
        <f t="shared" si="963"/>
        <v>3000</v>
      </c>
    </row>
    <row r="474" spans="1:14" s="87" customFormat="1" ht="14.25" customHeight="1" x14ac:dyDescent="0.25">
      <c r="A474" s="103">
        <v>43465</v>
      </c>
      <c r="B474" s="104" t="s">
        <v>5</v>
      </c>
      <c r="C474" s="104" t="s">
        <v>55</v>
      </c>
      <c r="D474" s="105">
        <v>10000</v>
      </c>
      <c r="E474" s="104" t="s">
        <v>2</v>
      </c>
      <c r="F474" s="104">
        <v>174.85</v>
      </c>
      <c r="G474" s="104">
        <v>174.3</v>
      </c>
      <c r="H474" s="104">
        <v>173.6</v>
      </c>
      <c r="I474" s="106"/>
      <c r="J474" s="107">
        <f t="shared" si="961"/>
        <v>5499.999999999829</v>
      </c>
      <c r="K474" s="108">
        <f t="shared" ref="K474" si="964">(IF(E474="SHORT",IF(H474="",0,G474-H474),IF(E474="LONG",IF(H474="",0,H474-G474))))*D474</f>
        <v>7000.000000000171</v>
      </c>
      <c r="L474" s="108"/>
      <c r="M474" s="108">
        <f t="shared" si="962"/>
        <v>1.25</v>
      </c>
      <c r="N474" s="109">
        <f>M474*D474</f>
        <v>12500</v>
      </c>
    </row>
    <row r="475" spans="1:14" s="87" customFormat="1" ht="14.25" customHeight="1" x14ac:dyDescent="0.25">
      <c r="A475" s="123">
        <v>43462</v>
      </c>
      <c r="B475" s="124" t="s">
        <v>5</v>
      </c>
      <c r="C475" s="124" t="s">
        <v>55</v>
      </c>
      <c r="D475" s="125">
        <v>10000</v>
      </c>
      <c r="E475" s="124" t="s">
        <v>2</v>
      </c>
      <c r="F475" s="124">
        <v>179</v>
      </c>
      <c r="G475" s="124">
        <v>178.45</v>
      </c>
      <c r="H475" s="124">
        <v>177.75</v>
      </c>
      <c r="I475" s="126">
        <v>177.15</v>
      </c>
      <c r="J475" s="127">
        <f t="shared" ref="J475:J479" si="965">(IF(E475="SHORT",F475-G475,IF(E475="LONG",G475-F475)))*D475</f>
        <v>5500.0000000001137</v>
      </c>
      <c r="K475" s="128">
        <f t="shared" ref="K475:K478" si="966">(IF(E475="SHORT",IF(H475="",0,G475-H475),IF(E475="LONG",IF(H475="",0,H475-G475))))*D475</f>
        <v>6999.9999999998863</v>
      </c>
      <c r="L475" s="128">
        <f t="shared" ref="L475:L478" si="967">(IF(E475="SHORT",IF(I475="",0,H475-I475),IF(E475="LONG",IF(I475="",0,(I475-H475)))))*D475</f>
        <v>5999.9999999999436</v>
      </c>
      <c r="M475" s="128">
        <f t="shared" ref="M475:M479" si="968">(K475+J475+L475)/D475</f>
        <v>1.8499999999999941</v>
      </c>
      <c r="N475" s="129">
        <f t="shared" ref="N475:N479" si="969">M475*D475</f>
        <v>18499.999999999942</v>
      </c>
    </row>
    <row r="476" spans="1:14" s="87" customFormat="1" ht="14.25" customHeight="1" x14ac:dyDescent="0.25">
      <c r="A476" s="103">
        <v>43462</v>
      </c>
      <c r="B476" s="104" t="s">
        <v>3</v>
      </c>
      <c r="C476" s="104" t="s">
        <v>55</v>
      </c>
      <c r="D476" s="105">
        <v>2000</v>
      </c>
      <c r="E476" s="104" t="s">
        <v>1</v>
      </c>
      <c r="F476" s="104">
        <v>419.9</v>
      </c>
      <c r="G476" s="104">
        <v>422.9</v>
      </c>
      <c r="H476" s="104"/>
      <c r="I476" s="106"/>
      <c r="J476" s="107">
        <f t="shared" si="965"/>
        <v>6000</v>
      </c>
      <c r="K476" s="108"/>
      <c r="L476" s="108"/>
      <c r="M476" s="108">
        <f t="shared" si="968"/>
        <v>3</v>
      </c>
      <c r="N476" s="109">
        <f t="shared" si="969"/>
        <v>6000</v>
      </c>
    </row>
    <row r="477" spans="1:14" s="87" customFormat="1" ht="14.25" customHeight="1" x14ac:dyDescent="0.25">
      <c r="A477" s="103">
        <v>43462</v>
      </c>
      <c r="B477" s="104" t="s">
        <v>31</v>
      </c>
      <c r="C477" s="104" t="s">
        <v>53</v>
      </c>
      <c r="D477" s="105">
        <v>200</v>
      </c>
      <c r="E477" s="104" t="s">
        <v>2</v>
      </c>
      <c r="F477" s="104">
        <v>3170</v>
      </c>
      <c r="G477" s="104">
        <v>3145</v>
      </c>
      <c r="H477" s="104"/>
      <c r="I477" s="106"/>
      <c r="J477" s="107">
        <f t="shared" si="965"/>
        <v>5000</v>
      </c>
      <c r="K477" s="108"/>
      <c r="L477" s="108"/>
      <c r="M477" s="108">
        <f t="shared" si="968"/>
        <v>25</v>
      </c>
      <c r="N477" s="109">
        <f>M477*D477</f>
        <v>5000</v>
      </c>
    </row>
    <row r="478" spans="1:14" s="87" customFormat="1" ht="14.25" customHeight="1" x14ac:dyDescent="0.25">
      <c r="A478" s="123">
        <v>43462</v>
      </c>
      <c r="B478" s="124" t="s">
        <v>32</v>
      </c>
      <c r="C478" s="124" t="s">
        <v>53</v>
      </c>
      <c r="D478" s="125">
        <v>2500</v>
      </c>
      <c r="E478" s="124" t="s">
        <v>2</v>
      </c>
      <c r="F478" s="124">
        <v>242.3</v>
      </c>
      <c r="G478" s="124">
        <v>240.3</v>
      </c>
      <c r="H478" s="124">
        <v>237.9</v>
      </c>
      <c r="I478" s="126">
        <v>235.7</v>
      </c>
      <c r="J478" s="127">
        <f t="shared" si="965"/>
        <v>5000</v>
      </c>
      <c r="K478" s="128">
        <f t="shared" si="966"/>
        <v>6000.0000000000146</v>
      </c>
      <c r="L478" s="128">
        <f t="shared" si="967"/>
        <v>5500.0000000000427</v>
      </c>
      <c r="M478" s="128">
        <f t="shared" si="968"/>
        <v>6.6000000000000236</v>
      </c>
      <c r="N478" s="129">
        <f t="shared" si="969"/>
        <v>16500.000000000058</v>
      </c>
    </row>
    <row r="479" spans="1:14" s="79" customFormat="1" ht="14.25" customHeight="1" x14ac:dyDescent="0.25">
      <c r="A479" s="103">
        <v>43462</v>
      </c>
      <c r="B479" s="104" t="s">
        <v>31</v>
      </c>
      <c r="C479" s="104" t="s">
        <v>53</v>
      </c>
      <c r="D479" s="105">
        <v>200</v>
      </c>
      <c r="E479" s="104" t="s">
        <v>1</v>
      </c>
      <c r="F479" s="104">
        <v>3220</v>
      </c>
      <c r="G479" s="104">
        <v>3190</v>
      </c>
      <c r="H479" s="104"/>
      <c r="I479" s="106"/>
      <c r="J479" s="107">
        <f t="shared" si="965"/>
        <v>-6000</v>
      </c>
      <c r="K479" s="108"/>
      <c r="L479" s="108"/>
      <c r="M479" s="108">
        <f t="shared" si="968"/>
        <v>-30</v>
      </c>
      <c r="N479" s="109">
        <f t="shared" si="969"/>
        <v>-6000</v>
      </c>
    </row>
    <row r="480" spans="1:14" s="87" customFormat="1" ht="14.25" customHeight="1" x14ac:dyDescent="0.25">
      <c r="A480" s="103">
        <v>43461</v>
      </c>
      <c r="B480" s="104" t="s">
        <v>3</v>
      </c>
      <c r="C480" s="104" t="s">
        <v>55</v>
      </c>
      <c r="D480" s="105">
        <v>2000</v>
      </c>
      <c r="E480" s="104" t="s">
        <v>2</v>
      </c>
      <c r="F480" s="104">
        <v>420.4</v>
      </c>
      <c r="G480" s="104">
        <v>417.4</v>
      </c>
      <c r="H480" s="104"/>
      <c r="I480" s="106"/>
      <c r="J480" s="107">
        <f t="shared" ref="J480:J486" si="970">(IF(E480="SHORT",F480-G480,IF(E480="LONG",G480-F480)))*D480</f>
        <v>6000</v>
      </c>
      <c r="K480" s="108"/>
      <c r="L480" s="108"/>
      <c r="M480" s="108">
        <f t="shared" ref="M480:M486" si="971">(K480+J480+L480)/D480</f>
        <v>3</v>
      </c>
      <c r="N480" s="109">
        <f t="shared" ref="N480:N486" si="972">M480*D480</f>
        <v>6000</v>
      </c>
    </row>
    <row r="481" spans="1:14" s="79" customFormat="1" ht="14.25" customHeight="1" x14ac:dyDescent="0.25">
      <c r="A481" s="103">
        <v>43461</v>
      </c>
      <c r="B481" s="104" t="s">
        <v>5</v>
      </c>
      <c r="C481" s="104" t="s">
        <v>55</v>
      </c>
      <c r="D481" s="105">
        <v>10000</v>
      </c>
      <c r="E481" s="104" t="s">
        <v>2</v>
      </c>
      <c r="F481" s="104">
        <v>178</v>
      </c>
      <c r="G481" s="104">
        <v>177.45</v>
      </c>
      <c r="H481" s="104"/>
      <c r="I481" s="106"/>
      <c r="J481" s="107">
        <f t="shared" si="970"/>
        <v>5500.0000000001137</v>
      </c>
      <c r="K481" s="108"/>
      <c r="L481" s="108"/>
      <c r="M481" s="108">
        <f t="shared" si="971"/>
        <v>0.55000000000001137</v>
      </c>
      <c r="N481" s="109">
        <f t="shared" si="972"/>
        <v>5500.0000000001137</v>
      </c>
    </row>
    <row r="482" spans="1:14" s="87" customFormat="1" ht="14.25" customHeight="1" x14ac:dyDescent="0.25">
      <c r="A482" s="103">
        <v>43461</v>
      </c>
      <c r="B482" s="104" t="s">
        <v>48</v>
      </c>
      <c r="C482" s="104" t="s">
        <v>55</v>
      </c>
      <c r="D482" s="105">
        <v>500</v>
      </c>
      <c r="E482" s="104" t="s">
        <v>2</v>
      </c>
      <c r="F482" s="104">
        <v>749.65</v>
      </c>
      <c r="G482" s="104">
        <v>745.5</v>
      </c>
      <c r="H482" s="104"/>
      <c r="I482" s="106"/>
      <c r="J482" s="107">
        <f t="shared" si="970"/>
        <v>2074.9999999999886</v>
      </c>
      <c r="K482" s="108"/>
      <c r="L482" s="108"/>
      <c r="M482" s="108">
        <f t="shared" si="971"/>
        <v>4.1499999999999773</v>
      </c>
      <c r="N482" s="109">
        <f t="shared" si="972"/>
        <v>2074.9999999999886</v>
      </c>
    </row>
    <row r="483" spans="1:14" s="87" customFormat="1" ht="14.25" customHeight="1" x14ac:dyDescent="0.25">
      <c r="A483" s="103">
        <v>43461</v>
      </c>
      <c r="B483" s="104" t="s">
        <v>0</v>
      </c>
      <c r="C483" s="104" t="s">
        <v>56</v>
      </c>
      <c r="D483" s="105">
        <v>100</v>
      </c>
      <c r="E483" s="104" t="s">
        <v>1</v>
      </c>
      <c r="F483" s="104">
        <v>31620</v>
      </c>
      <c r="G483" s="104">
        <v>31685</v>
      </c>
      <c r="H483" s="104">
        <v>31765</v>
      </c>
      <c r="I483" s="106"/>
      <c r="J483" s="107">
        <f t="shared" si="970"/>
        <v>6500</v>
      </c>
      <c r="K483" s="108">
        <f t="shared" ref="K483:K485" si="973">(IF(E483="SHORT",IF(H483="",0,G483-H483),IF(E483="LONG",IF(H483="",0,H483-G483))))*D483</f>
        <v>8000</v>
      </c>
      <c r="L483" s="108"/>
      <c r="M483" s="108">
        <f t="shared" si="971"/>
        <v>145</v>
      </c>
      <c r="N483" s="109">
        <f t="shared" si="972"/>
        <v>14500</v>
      </c>
    </row>
    <row r="484" spans="1:14" s="87" customFormat="1" ht="14.25" customHeight="1" x14ac:dyDescent="0.25">
      <c r="A484" s="103">
        <v>43461</v>
      </c>
      <c r="B484" s="104" t="s">
        <v>4</v>
      </c>
      <c r="C484" s="104" t="s">
        <v>56</v>
      </c>
      <c r="D484" s="105">
        <v>30</v>
      </c>
      <c r="E484" s="104" t="s">
        <v>2</v>
      </c>
      <c r="F484" s="104">
        <v>38200</v>
      </c>
      <c r="G484" s="104">
        <v>38100</v>
      </c>
      <c r="H484" s="104"/>
      <c r="I484" s="106"/>
      <c r="J484" s="107">
        <f t="shared" si="970"/>
        <v>3000</v>
      </c>
      <c r="K484" s="108"/>
      <c r="L484" s="108"/>
      <c r="M484" s="108">
        <f t="shared" si="971"/>
        <v>100</v>
      </c>
      <c r="N484" s="109">
        <f t="shared" si="972"/>
        <v>3000</v>
      </c>
    </row>
    <row r="485" spans="1:14" s="87" customFormat="1" ht="14.25" customHeight="1" x14ac:dyDescent="0.25">
      <c r="A485" s="123">
        <v>43461</v>
      </c>
      <c r="B485" s="124" t="s">
        <v>31</v>
      </c>
      <c r="C485" s="124" t="s">
        <v>53</v>
      </c>
      <c r="D485" s="125">
        <v>200</v>
      </c>
      <c r="E485" s="124" t="s">
        <v>2</v>
      </c>
      <c r="F485" s="124">
        <v>3245</v>
      </c>
      <c r="G485" s="124">
        <v>3220</v>
      </c>
      <c r="H485" s="124">
        <v>3185</v>
      </c>
      <c r="I485" s="126">
        <v>3155</v>
      </c>
      <c r="J485" s="127">
        <f t="shared" si="970"/>
        <v>5000</v>
      </c>
      <c r="K485" s="128">
        <f t="shared" si="973"/>
        <v>7000</v>
      </c>
      <c r="L485" s="128">
        <f t="shared" ref="L485" si="974">(IF(E485="SHORT",IF(I485="",0,H485-I485),IF(E485="LONG",IF(I485="",0,(I485-H485)))))*D485</f>
        <v>6000</v>
      </c>
      <c r="M485" s="128">
        <f t="shared" si="971"/>
        <v>90</v>
      </c>
      <c r="N485" s="129">
        <f t="shared" si="972"/>
        <v>18000</v>
      </c>
    </row>
    <row r="486" spans="1:14" s="87" customFormat="1" ht="14.25" customHeight="1" x14ac:dyDescent="0.25">
      <c r="A486" s="103">
        <v>43461</v>
      </c>
      <c r="B486" s="104" t="s">
        <v>32</v>
      </c>
      <c r="C486" s="104" t="s">
        <v>53</v>
      </c>
      <c r="D486" s="105">
        <v>2500</v>
      </c>
      <c r="E486" s="104" t="s">
        <v>2</v>
      </c>
      <c r="F486" s="104">
        <v>240.15</v>
      </c>
      <c r="G486" s="104">
        <v>238.15</v>
      </c>
      <c r="H486" s="104"/>
      <c r="I486" s="106"/>
      <c r="J486" s="107">
        <f t="shared" si="970"/>
        <v>5000</v>
      </c>
      <c r="K486" s="108"/>
      <c r="L486" s="108"/>
      <c r="M486" s="108">
        <f t="shared" si="971"/>
        <v>2</v>
      </c>
      <c r="N486" s="109">
        <f t="shared" si="972"/>
        <v>5000</v>
      </c>
    </row>
    <row r="487" spans="1:14" s="79" customFormat="1" ht="14.25" customHeight="1" x14ac:dyDescent="0.25">
      <c r="A487" s="123">
        <v>43460</v>
      </c>
      <c r="B487" s="124" t="s">
        <v>31</v>
      </c>
      <c r="C487" s="124" t="s">
        <v>53</v>
      </c>
      <c r="D487" s="125">
        <v>200</v>
      </c>
      <c r="E487" s="124" t="s">
        <v>1</v>
      </c>
      <c r="F487" s="124">
        <v>3038</v>
      </c>
      <c r="G487" s="124">
        <v>3063</v>
      </c>
      <c r="H487" s="124">
        <v>3098</v>
      </c>
      <c r="I487" s="126">
        <v>3128</v>
      </c>
      <c r="J487" s="127">
        <f t="shared" ref="J487:J492" si="975">(IF(E487="SHORT",F487-G487,IF(E487="LONG",G487-F487)))*D487</f>
        <v>5000</v>
      </c>
      <c r="K487" s="128">
        <f t="shared" ref="K487:K490" si="976">(IF(E487="SHORT",IF(H487="",0,G487-H487),IF(E487="LONG",IF(H487="",0,H487-G487))))*D487</f>
        <v>7000</v>
      </c>
      <c r="L487" s="128">
        <f t="shared" ref="L487" si="977">(IF(E487="SHORT",IF(I487="",0,H487-I487),IF(E487="LONG",IF(I487="",0,(I487-H487)))))*D487</f>
        <v>6000</v>
      </c>
      <c r="M487" s="128">
        <f t="shared" ref="M487:M492" si="978">(K487+J487+L487)/D487</f>
        <v>90</v>
      </c>
      <c r="N487" s="129">
        <f t="shared" ref="N487:N492" si="979">M487*D487</f>
        <v>18000</v>
      </c>
    </row>
    <row r="488" spans="1:14" s="79" customFormat="1" ht="14.25" customHeight="1" x14ac:dyDescent="0.25">
      <c r="A488" s="103">
        <v>43460</v>
      </c>
      <c r="B488" s="104" t="s">
        <v>6</v>
      </c>
      <c r="C488" s="104" t="s">
        <v>55</v>
      </c>
      <c r="D488" s="105">
        <v>10000</v>
      </c>
      <c r="E488" s="104" t="s">
        <v>1</v>
      </c>
      <c r="F488" s="104">
        <v>139.15</v>
      </c>
      <c r="G488" s="104">
        <v>139.69999999999999</v>
      </c>
      <c r="H488" s="104"/>
      <c r="I488" s="106"/>
      <c r="J488" s="107">
        <f t="shared" si="975"/>
        <v>5499.999999999829</v>
      </c>
      <c r="K488" s="108"/>
      <c r="L488" s="108"/>
      <c r="M488" s="108">
        <f t="shared" si="978"/>
        <v>0.54999999999998295</v>
      </c>
      <c r="N488" s="109">
        <f t="shared" si="979"/>
        <v>5499.999999999829</v>
      </c>
    </row>
    <row r="489" spans="1:14" s="87" customFormat="1" ht="14.25" customHeight="1" x14ac:dyDescent="0.25">
      <c r="A489" s="103">
        <v>43460</v>
      </c>
      <c r="B489" s="104" t="s">
        <v>48</v>
      </c>
      <c r="C489" s="104" t="s">
        <v>55</v>
      </c>
      <c r="D489" s="105">
        <v>500</v>
      </c>
      <c r="E489" s="104" t="s">
        <v>1</v>
      </c>
      <c r="F489" s="104">
        <v>747.25</v>
      </c>
      <c r="G489" s="104">
        <v>753.25</v>
      </c>
      <c r="H489" s="104"/>
      <c r="I489" s="106"/>
      <c r="J489" s="107">
        <f t="shared" si="975"/>
        <v>3000</v>
      </c>
      <c r="K489" s="108"/>
      <c r="L489" s="108"/>
      <c r="M489" s="108">
        <f t="shared" si="978"/>
        <v>6</v>
      </c>
      <c r="N489" s="109">
        <f t="shared" si="979"/>
        <v>3000</v>
      </c>
    </row>
    <row r="490" spans="1:14" s="79" customFormat="1" ht="14.25" customHeight="1" x14ac:dyDescent="0.25">
      <c r="A490" s="103">
        <v>43460</v>
      </c>
      <c r="B490" s="104" t="s">
        <v>3</v>
      </c>
      <c r="C490" s="104" t="s">
        <v>55</v>
      </c>
      <c r="D490" s="105">
        <v>2000</v>
      </c>
      <c r="E490" s="104" t="s">
        <v>1</v>
      </c>
      <c r="F490" s="104">
        <v>416.35</v>
      </c>
      <c r="G490" s="104">
        <v>419.35</v>
      </c>
      <c r="H490" s="104">
        <v>423.35</v>
      </c>
      <c r="I490" s="106"/>
      <c r="J490" s="107">
        <f t="shared" si="975"/>
        <v>6000</v>
      </c>
      <c r="K490" s="108">
        <f t="shared" si="976"/>
        <v>8000</v>
      </c>
      <c r="L490" s="108"/>
      <c r="M490" s="108">
        <f t="shared" si="978"/>
        <v>7</v>
      </c>
      <c r="N490" s="109">
        <f t="shared" si="979"/>
        <v>14000</v>
      </c>
    </row>
    <row r="491" spans="1:14" s="87" customFormat="1" ht="14.25" customHeight="1" x14ac:dyDescent="0.25">
      <c r="A491" s="103">
        <v>43460</v>
      </c>
      <c r="B491" s="104" t="s">
        <v>49</v>
      </c>
      <c r="C491" s="104" t="s">
        <v>55</v>
      </c>
      <c r="D491" s="105">
        <v>10000</v>
      </c>
      <c r="E491" s="104" t="s">
        <v>1</v>
      </c>
      <c r="F491" s="104">
        <v>131.55000000000001</v>
      </c>
      <c r="G491" s="104">
        <v>132.1</v>
      </c>
      <c r="H491" s="104"/>
      <c r="I491" s="106"/>
      <c r="J491" s="107">
        <f t="shared" si="975"/>
        <v>5499.999999999829</v>
      </c>
      <c r="K491" s="108"/>
      <c r="L491" s="108"/>
      <c r="M491" s="108">
        <f t="shared" si="978"/>
        <v>0.54999999999998295</v>
      </c>
      <c r="N491" s="109">
        <f t="shared" si="979"/>
        <v>5499.999999999829</v>
      </c>
    </row>
    <row r="492" spans="1:14" s="87" customFormat="1" ht="14.25" customHeight="1" x14ac:dyDescent="0.25">
      <c r="A492" s="103">
        <v>43460</v>
      </c>
      <c r="B492" s="104" t="s">
        <v>5</v>
      </c>
      <c r="C492" s="104" t="s">
        <v>55</v>
      </c>
      <c r="D492" s="105">
        <v>10000</v>
      </c>
      <c r="E492" s="104" t="s">
        <v>2</v>
      </c>
      <c r="F492" s="104">
        <v>176.65</v>
      </c>
      <c r="G492" s="104">
        <v>177.25</v>
      </c>
      <c r="H492" s="104"/>
      <c r="I492" s="106"/>
      <c r="J492" s="107">
        <f t="shared" si="975"/>
        <v>-5999.9999999999436</v>
      </c>
      <c r="K492" s="108"/>
      <c r="L492" s="108"/>
      <c r="M492" s="108">
        <f t="shared" si="978"/>
        <v>-0.59999999999999432</v>
      </c>
      <c r="N492" s="109">
        <f t="shared" si="979"/>
        <v>-5999.9999999999436</v>
      </c>
    </row>
    <row r="493" spans="1:14" s="87" customFormat="1" ht="14.25" customHeight="1" x14ac:dyDescent="0.25">
      <c r="A493" s="123">
        <v>43458</v>
      </c>
      <c r="B493" s="124" t="s">
        <v>32</v>
      </c>
      <c r="C493" s="124" t="s">
        <v>53</v>
      </c>
      <c r="D493" s="125">
        <v>2500</v>
      </c>
      <c r="E493" s="124" t="s">
        <v>2</v>
      </c>
      <c r="F493" s="124">
        <v>264.75</v>
      </c>
      <c r="G493" s="124">
        <v>262.75</v>
      </c>
      <c r="H493" s="124">
        <v>260.05</v>
      </c>
      <c r="I493" s="126">
        <v>257.75</v>
      </c>
      <c r="J493" s="127">
        <f t="shared" ref="J493:J497" si="980">(IF(E493="SHORT",F493-G493,IF(E493="LONG",G493-F493)))*D493</f>
        <v>5000</v>
      </c>
      <c r="K493" s="128">
        <f t="shared" ref="K493:K496" si="981">(IF(E493="SHORT",IF(H493="",0,G493-H493),IF(E493="LONG",IF(H493="",0,H493-G493))))*D493</f>
        <v>6749.9999999999718</v>
      </c>
      <c r="L493" s="128">
        <f t="shared" ref="L493:L496" si="982">(IF(E493="SHORT",IF(I493="",0,H493-I493),IF(E493="LONG",IF(I493="",0,(I493-H493)))))*D493</f>
        <v>5750.0000000000282</v>
      </c>
      <c r="M493" s="128">
        <f t="shared" ref="M493:M497" si="983">(K493+J493+L493)/D493</f>
        <v>7</v>
      </c>
      <c r="N493" s="129">
        <f t="shared" ref="N493:N497" si="984">M493*D493</f>
        <v>17500</v>
      </c>
    </row>
    <row r="494" spans="1:14" s="87" customFormat="1" ht="14.25" customHeight="1" x14ac:dyDescent="0.25">
      <c r="A494" s="123">
        <v>43458</v>
      </c>
      <c r="B494" s="124" t="s">
        <v>31</v>
      </c>
      <c r="C494" s="124" t="s">
        <v>53</v>
      </c>
      <c r="D494" s="125">
        <v>200</v>
      </c>
      <c r="E494" s="124" t="s">
        <v>2</v>
      </c>
      <c r="F494" s="124">
        <v>3235</v>
      </c>
      <c r="G494" s="124">
        <v>3210</v>
      </c>
      <c r="H494" s="124">
        <v>3175</v>
      </c>
      <c r="I494" s="126">
        <v>3145</v>
      </c>
      <c r="J494" s="127">
        <f t="shared" si="980"/>
        <v>5000</v>
      </c>
      <c r="K494" s="128">
        <f t="shared" si="981"/>
        <v>7000</v>
      </c>
      <c r="L494" s="128">
        <f t="shared" si="982"/>
        <v>6000</v>
      </c>
      <c r="M494" s="128">
        <f t="shared" si="983"/>
        <v>90</v>
      </c>
      <c r="N494" s="129">
        <f t="shared" si="984"/>
        <v>18000</v>
      </c>
    </row>
    <row r="495" spans="1:14" s="87" customFormat="1" ht="14.25" customHeight="1" x14ac:dyDescent="0.25">
      <c r="A495" s="103">
        <v>43458</v>
      </c>
      <c r="B495" s="104" t="s">
        <v>48</v>
      </c>
      <c r="C495" s="104" t="s">
        <v>55</v>
      </c>
      <c r="D495" s="105">
        <v>500</v>
      </c>
      <c r="E495" s="104" t="s">
        <v>2</v>
      </c>
      <c r="F495" s="104">
        <v>762.2</v>
      </c>
      <c r="G495" s="104">
        <v>756.2</v>
      </c>
      <c r="H495" s="104"/>
      <c r="I495" s="106"/>
      <c r="J495" s="107">
        <f t="shared" si="980"/>
        <v>3000</v>
      </c>
      <c r="K495" s="108"/>
      <c r="L495" s="108"/>
      <c r="M495" s="108">
        <f t="shared" si="983"/>
        <v>6</v>
      </c>
      <c r="N495" s="109">
        <f t="shared" si="984"/>
        <v>3000</v>
      </c>
    </row>
    <row r="496" spans="1:14" s="87" customFormat="1" ht="14.25" customHeight="1" x14ac:dyDescent="0.25">
      <c r="A496" s="123">
        <v>43458</v>
      </c>
      <c r="B496" s="124" t="s">
        <v>5</v>
      </c>
      <c r="C496" s="124" t="s">
        <v>55</v>
      </c>
      <c r="D496" s="125">
        <v>10000</v>
      </c>
      <c r="E496" s="124" t="s">
        <v>2</v>
      </c>
      <c r="F496" s="124">
        <v>177.9</v>
      </c>
      <c r="G496" s="124">
        <v>177.35</v>
      </c>
      <c r="H496" s="124">
        <v>176.75</v>
      </c>
      <c r="I496" s="126">
        <v>176.05</v>
      </c>
      <c r="J496" s="127">
        <f t="shared" si="980"/>
        <v>5500.0000000001137</v>
      </c>
      <c r="K496" s="128">
        <f t="shared" si="981"/>
        <v>5999.9999999999436</v>
      </c>
      <c r="L496" s="128">
        <f t="shared" si="982"/>
        <v>6999.9999999998863</v>
      </c>
      <c r="M496" s="128">
        <f t="shared" si="983"/>
        <v>1.8499999999999945</v>
      </c>
      <c r="N496" s="129">
        <f t="shared" si="984"/>
        <v>18499.999999999945</v>
      </c>
    </row>
    <row r="497" spans="1:14" s="87" customFormat="1" ht="14.25" customHeight="1" x14ac:dyDescent="0.25">
      <c r="A497" s="103">
        <v>43458</v>
      </c>
      <c r="B497" s="104" t="s">
        <v>4</v>
      </c>
      <c r="C497" s="104" t="s">
        <v>56</v>
      </c>
      <c r="D497" s="105">
        <v>30</v>
      </c>
      <c r="E497" s="104" t="s">
        <v>2</v>
      </c>
      <c r="F497" s="104">
        <v>37388</v>
      </c>
      <c r="G497" s="104">
        <v>37513</v>
      </c>
      <c r="H497" s="104"/>
      <c r="I497" s="106"/>
      <c r="J497" s="107">
        <f t="shared" si="980"/>
        <v>-3750</v>
      </c>
      <c r="K497" s="108"/>
      <c r="L497" s="108"/>
      <c r="M497" s="108">
        <f t="shared" si="983"/>
        <v>-125</v>
      </c>
      <c r="N497" s="109">
        <f t="shared" si="984"/>
        <v>-3750</v>
      </c>
    </row>
    <row r="498" spans="1:14" s="87" customFormat="1" ht="14.25" customHeight="1" x14ac:dyDescent="0.25">
      <c r="A498" s="103">
        <v>43458</v>
      </c>
      <c r="B498" s="104" t="s">
        <v>0</v>
      </c>
      <c r="C498" s="104" t="s">
        <v>56</v>
      </c>
      <c r="D498" s="105">
        <v>100</v>
      </c>
      <c r="E498" s="104" t="s">
        <v>2</v>
      </c>
      <c r="F498" s="104">
        <v>31330</v>
      </c>
      <c r="G498" s="104">
        <v>31405</v>
      </c>
      <c r="H498" s="104"/>
      <c r="I498" s="106"/>
      <c r="J498" s="107">
        <f t="shared" ref="J498:J499" si="985">(IF(E498="SHORT",F498-G498,IF(E498="LONG",G498-F498)))*D498</f>
        <v>-7500</v>
      </c>
      <c r="K498" s="108"/>
      <c r="L498" s="108"/>
      <c r="M498" s="108">
        <f t="shared" ref="M498:M499" si="986">(K498+J498+L498)/D498</f>
        <v>-75</v>
      </c>
      <c r="N498" s="109">
        <f t="shared" ref="N498:N499" si="987">M498*D498</f>
        <v>-7500</v>
      </c>
    </row>
    <row r="499" spans="1:14" s="87" customFormat="1" ht="14.25" customHeight="1" x14ac:dyDescent="0.25">
      <c r="A499" s="103">
        <v>43455</v>
      </c>
      <c r="B499" s="104" t="s">
        <v>31</v>
      </c>
      <c r="C499" s="104" t="s">
        <v>53</v>
      </c>
      <c r="D499" s="105">
        <v>200</v>
      </c>
      <c r="E499" s="104" t="s">
        <v>1</v>
      </c>
      <c r="F499" s="104">
        <v>3255</v>
      </c>
      <c r="G499" s="104">
        <v>3225</v>
      </c>
      <c r="H499" s="104"/>
      <c r="I499" s="106"/>
      <c r="J499" s="107">
        <f t="shared" si="985"/>
        <v>-6000</v>
      </c>
      <c r="K499" s="108"/>
      <c r="L499" s="108"/>
      <c r="M499" s="108">
        <f t="shared" si="986"/>
        <v>-30</v>
      </c>
      <c r="N499" s="109">
        <f t="shared" si="987"/>
        <v>-6000</v>
      </c>
    </row>
    <row r="500" spans="1:14" s="87" customFormat="1" ht="14.25" customHeight="1" x14ac:dyDescent="0.25">
      <c r="A500" s="103">
        <v>43454</v>
      </c>
      <c r="B500" s="104" t="s">
        <v>4</v>
      </c>
      <c r="C500" s="104" t="s">
        <v>56</v>
      </c>
      <c r="D500" s="105">
        <v>30</v>
      </c>
      <c r="E500" s="104" t="s">
        <v>1</v>
      </c>
      <c r="F500" s="104">
        <v>37458</v>
      </c>
      <c r="G500" s="104">
        <v>37333</v>
      </c>
      <c r="H500" s="104"/>
      <c r="I500" s="106"/>
      <c r="J500" s="107">
        <f t="shared" ref="J500:J502" si="988">(IF(E500="SHORT",F500-G500,IF(E500="LONG",G500-F500)))*D500</f>
        <v>-3750</v>
      </c>
      <c r="K500" s="108"/>
      <c r="L500" s="108"/>
      <c r="M500" s="108">
        <f t="shared" ref="M500:M502" si="989">(K500+J500+L500)/D500</f>
        <v>-125</v>
      </c>
      <c r="N500" s="109">
        <f t="shared" ref="N500:N502" si="990">M500*D500</f>
        <v>-3750</v>
      </c>
    </row>
    <row r="501" spans="1:14" s="87" customFormat="1" ht="14.25" customHeight="1" x14ac:dyDescent="0.25">
      <c r="A501" s="103">
        <v>43454</v>
      </c>
      <c r="B501" s="104" t="s">
        <v>5</v>
      </c>
      <c r="C501" s="104" t="s">
        <v>55</v>
      </c>
      <c r="D501" s="105">
        <v>10000</v>
      </c>
      <c r="E501" s="104" t="s">
        <v>1</v>
      </c>
      <c r="F501" s="104">
        <v>180.65</v>
      </c>
      <c r="G501" s="104">
        <v>181.2</v>
      </c>
      <c r="H501" s="104">
        <v>181.9</v>
      </c>
      <c r="I501" s="106"/>
      <c r="J501" s="107">
        <f t="shared" si="988"/>
        <v>5499.999999999829</v>
      </c>
      <c r="K501" s="108">
        <f t="shared" ref="K501" si="991">(IF(E501="SHORT",IF(H501="",0,G501-H501),IF(E501="LONG",IF(H501="",0,H501-G501))))*D501</f>
        <v>7000.000000000171</v>
      </c>
      <c r="L501" s="108"/>
      <c r="M501" s="108">
        <f t="shared" si="989"/>
        <v>1.25</v>
      </c>
      <c r="N501" s="109">
        <f t="shared" si="990"/>
        <v>12500</v>
      </c>
    </row>
    <row r="502" spans="1:14" s="87" customFormat="1" ht="14.25" customHeight="1" x14ac:dyDescent="0.25">
      <c r="A502" s="103">
        <v>43454</v>
      </c>
      <c r="B502" s="104" t="s">
        <v>31</v>
      </c>
      <c r="C502" s="104" t="s">
        <v>53</v>
      </c>
      <c r="D502" s="105">
        <v>200</v>
      </c>
      <c r="E502" s="104" t="s">
        <v>2</v>
      </c>
      <c r="F502" s="104">
        <v>3269</v>
      </c>
      <c r="G502" s="104">
        <v>3299</v>
      </c>
      <c r="H502" s="104"/>
      <c r="I502" s="106"/>
      <c r="J502" s="107">
        <f t="shared" si="988"/>
        <v>-6000</v>
      </c>
      <c r="K502" s="108"/>
      <c r="L502" s="108"/>
      <c r="M502" s="108">
        <f t="shared" si="989"/>
        <v>-30</v>
      </c>
      <c r="N502" s="109">
        <f t="shared" si="990"/>
        <v>-6000</v>
      </c>
    </row>
    <row r="503" spans="1:14" s="87" customFormat="1" ht="14.25" customHeight="1" x14ac:dyDescent="0.25">
      <c r="A503" s="103">
        <v>43453</v>
      </c>
      <c r="B503" s="104" t="s">
        <v>4</v>
      </c>
      <c r="C503" s="104" t="s">
        <v>56</v>
      </c>
      <c r="D503" s="105">
        <v>30</v>
      </c>
      <c r="E503" s="104" t="s">
        <v>1</v>
      </c>
      <c r="F503" s="104">
        <v>37527</v>
      </c>
      <c r="G503" s="104">
        <v>37402</v>
      </c>
      <c r="H503" s="104"/>
      <c r="I503" s="106"/>
      <c r="J503" s="107">
        <f t="shared" ref="J503:J509" si="992">(IF(E503="SHORT",F503-G503,IF(E503="LONG",G503-F503)))*D503</f>
        <v>-3750</v>
      </c>
      <c r="K503" s="108"/>
      <c r="L503" s="108"/>
      <c r="M503" s="108">
        <f t="shared" ref="M503:M509" si="993">(K503+J503+L503)/D503</f>
        <v>-125</v>
      </c>
      <c r="N503" s="109">
        <f t="shared" ref="N503:N509" si="994">M503*D503</f>
        <v>-3750</v>
      </c>
    </row>
    <row r="504" spans="1:14" s="79" customFormat="1" ht="14.25" customHeight="1" x14ac:dyDescent="0.25">
      <c r="A504" s="103">
        <v>43453</v>
      </c>
      <c r="B504" s="104" t="s">
        <v>0</v>
      </c>
      <c r="C504" s="104" t="s">
        <v>56</v>
      </c>
      <c r="D504" s="105">
        <v>100</v>
      </c>
      <c r="E504" s="104" t="s">
        <v>1</v>
      </c>
      <c r="F504" s="104">
        <v>31168</v>
      </c>
      <c r="G504" s="104">
        <v>31098</v>
      </c>
      <c r="H504" s="104"/>
      <c r="I504" s="106"/>
      <c r="J504" s="107">
        <f t="shared" si="992"/>
        <v>-7000</v>
      </c>
      <c r="K504" s="108"/>
      <c r="L504" s="108"/>
      <c r="M504" s="108">
        <f t="shared" si="993"/>
        <v>-70</v>
      </c>
      <c r="N504" s="109">
        <f t="shared" si="994"/>
        <v>-7000</v>
      </c>
    </row>
    <row r="505" spans="1:14" s="87" customFormat="1" ht="14.25" customHeight="1" x14ac:dyDescent="0.25">
      <c r="A505" s="103">
        <v>43453</v>
      </c>
      <c r="B505" s="104" t="s">
        <v>31</v>
      </c>
      <c r="C505" s="104" t="s">
        <v>53</v>
      </c>
      <c r="D505" s="105">
        <v>200</v>
      </c>
      <c r="E505" s="104" t="s">
        <v>2</v>
      </c>
      <c r="F505" s="104">
        <v>3315</v>
      </c>
      <c r="G505" s="104">
        <v>3290</v>
      </c>
      <c r="H505" s="104"/>
      <c r="I505" s="106"/>
      <c r="J505" s="107">
        <f t="shared" si="992"/>
        <v>5000</v>
      </c>
      <c r="K505" s="108"/>
      <c r="L505" s="108"/>
      <c r="M505" s="108">
        <f t="shared" si="993"/>
        <v>25</v>
      </c>
      <c r="N505" s="109">
        <f t="shared" si="994"/>
        <v>5000</v>
      </c>
    </row>
    <row r="506" spans="1:14" s="79" customFormat="1" ht="14.25" customHeight="1" x14ac:dyDescent="0.25">
      <c r="A506" s="103">
        <v>43453</v>
      </c>
      <c r="B506" s="104" t="s">
        <v>6</v>
      </c>
      <c r="C506" s="104" t="s">
        <v>55</v>
      </c>
      <c r="D506" s="105">
        <v>10000</v>
      </c>
      <c r="E506" s="104" t="s">
        <v>1</v>
      </c>
      <c r="F506" s="104">
        <v>138.15</v>
      </c>
      <c r="G506" s="104">
        <v>137.55000000000001</v>
      </c>
      <c r="H506" s="104"/>
      <c r="I506" s="106"/>
      <c r="J506" s="107">
        <f t="shared" si="992"/>
        <v>-5999.9999999999436</v>
      </c>
      <c r="K506" s="108"/>
      <c r="L506" s="108"/>
      <c r="M506" s="108">
        <f t="shared" si="993"/>
        <v>-0.59999999999999432</v>
      </c>
      <c r="N506" s="109">
        <f t="shared" si="994"/>
        <v>-5999.9999999999436</v>
      </c>
    </row>
    <row r="507" spans="1:14" s="79" customFormat="1" ht="14.25" customHeight="1" x14ac:dyDescent="0.25">
      <c r="A507" s="103">
        <v>43453</v>
      </c>
      <c r="B507" s="104" t="s">
        <v>3</v>
      </c>
      <c r="C507" s="104" t="s">
        <v>55</v>
      </c>
      <c r="D507" s="105">
        <v>2000</v>
      </c>
      <c r="E507" s="104" t="s">
        <v>1</v>
      </c>
      <c r="F507" s="104">
        <v>419.8</v>
      </c>
      <c r="G507" s="104">
        <v>422.8</v>
      </c>
      <c r="H507" s="104"/>
      <c r="I507" s="106"/>
      <c r="J507" s="107">
        <f t="shared" si="992"/>
        <v>6000</v>
      </c>
      <c r="K507" s="108"/>
      <c r="L507" s="108"/>
      <c r="M507" s="108">
        <f t="shared" si="993"/>
        <v>3</v>
      </c>
      <c r="N507" s="109">
        <f t="shared" si="994"/>
        <v>6000</v>
      </c>
    </row>
    <row r="508" spans="1:14" s="87" customFormat="1" ht="14.25" customHeight="1" x14ac:dyDescent="0.25">
      <c r="A508" s="103">
        <v>43453</v>
      </c>
      <c r="B508" s="104" t="s">
        <v>48</v>
      </c>
      <c r="C508" s="104" t="s">
        <v>55</v>
      </c>
      <c r="D508" s="105">
        <v>500</v>
      </c>
      <c r="E508" s="104" t="s">
        <v>1</v>
      </c>
      <c r="F508" s="104">
        <v>758.15</v>
      </c>
      <c r="G508" s="104">
        <v>764.15</v>
      </c>
      <c r="H508" s="104"/>
      <c r="I508" s="106"/>
      <c r="J508" s="107">
        <f t="shared" si="992"/>
        <v>3000</v>
      </c>
      <c r="K508" s="108"/>
      <c r="L508" s="108"/>
      <c r="M508" s="108">
        <f t="shared" si="993"/>
        <v>6</v>
      </c>
      <c r="N508" s="109">
        <f t="shared" si="994"/>
        <v>3000</v>
      </c>
    </row>
    <row r="509" spans="1:14" s="79" customFormat="1" ht="14.25" customHeight="1" x14ac:dyDescent="0.25">
      <c r="A509" s="103">
        <v>43453</v>
      </c>
      <c r="B509" s="104" t="s">
        <v>5</v>
      </c>
      <c r="C509" s="104" t="s">
        <v>55</v>
      </c>
      <c r="D509" s="105">
        <v>10000</v>
      </c>
      <c r="E509" s="104" t="s">
        <v>1</v>
      </c>
      <c r="F509" s="104">
        <v>180.9</v>
      </c>
      <c r="G509" s="104">
        <v>181.45</v>
      </c>
      <c r="H509" s="104"/>
      <c r="I509" s="106"/>
      <c r="J509" s="107">
        <f t="shared" si="992"/>
        <v>5499.999999999829</v>
      </c>
      <c r="K509" s="108"/>
      <c r="L509" s="108"/>
      <c r="M509" s="108">
        <f t="shared" si="993"/>
        <v>0.54999999999998295</v>
      </c>
      <c r="N509" s="109">
        <f t="shared" si="994"/>
        <v>5499.999999999829</v>
      </c>
    </row>
    <row r="510" spans="1:14" s="79" customFormat="1" ht="14.25" customHeight="1" x14ac:dyDescent="0.25">
      <c r="A510" s="123">
        <v>43452</v>
      </c>
      <c r="B510" s="124" t="s">
        <v>31</v>
      </c>
      <c r="C510" s="124" t="s">
        <v>53</v>
      </c>
      <c r="D510" s="125">
        <v>200</v>
      </c>
      <c r="E510" s="124" t="s">
        <v>2</v>
      </c>
      <c r="F510" s="124">
        <v>3495</v>
      </c>
      <c r="G510" s="124">
        <v>3470</v>
      </c>
      <c r="H510" s="124">
        <v>3435</v>
      </c>
      <c r="I510" s="126">
        <v>3405</v>
      </c>
      <c r="J510" s="127">
        <f t="shared" ref="J510:J516" si="995">(IF(E510="SHORT",F510-G510,IF(E510="LONG",G510-F510)))*D510</f>
        <v>5000</v>
      </c>
      <c r="K510" s="128">
        <f t="shared" ref="K510:K516" si="996">(IF(E510="SHORT",IF(H510="",0,G510-H510),IF(E510="LONG",IF(H510="",0,H510-G510))))*D510</f>
        <v>7000</v>
      </c>
      <c r="L510" s="128">
        <f t="shared" ref="L510:L516" si="997">(IF(E510="SHORT",IF(I510="",0,H510-I510),IF(E510="LONG",IF(I510="",0,(I510-H510)))))*D510</f>
        <v>6000</v>
      </c>
      <c r="M510" s="128">
        <f t="shared" ref="M510:M516" si="998">(K510+J510+L510)/D510</f>
        <v>90</v>
      </c>
      <c r="N510" s="129">
        <f t="shared" ref="N510:N516" si="999">M510*D510</f>
        <v>18000</v>
      </c>
    </row>
    <row r="511" spans="1:14" s="87" customFormat="1" ht="14.25" customHeight="1" x14ac:dyDescent="0.25">
      <c r="A511" s="103">
        <v>43452</v>
      </c>
      <c r="B511" s="104" t="s">
        <v>32</v>
      </c>
      <c r="C511" s="104" t="s">
        <v>53</v>
      </c>
      <c r="D511" s="105">
        <v>2500</v>
      </c>
      <c r="E511" s="104" t="s">
        <v>2</v>
      </c>
      <c r="F511" s="104">
        <v>259</v>
      </c>
      <c r="G511" s="104">
        <v>257</v>
      </c>
      <c r="H511" s="104">
        <v>254.5</v>
      </c>
      <c r="I511" s="106"/>
      <c r="J511" s="107">
        <f t="shared" si="995"/>
        <v>5000</v>
      </c>
      <c r="K511" s="108">
        <f t="shared" si="996"/>
        <v>6250</v>
      </c>
      <c r="L511" s="108"/>
      <c r="M511" s="108">
        <f t="shared" si="998"/>
        <v>4.5</v>
      </c>
      <c r="N511" s="109">
        <f t="shared" si="999"/>
        <v>11250</v>
      </c>
    </row>
    <row r="512" spans="1:14" s="87" customFormat="1" ht="14.25" customHeight="1" x14ac:dyDescent="0.25">
      <c r="A512" s="123">
        <v>43452</v>
      </c>
      <c r="B512" s="124" t="s">
        <v>4</v>
      </c>
      <c r="C512" s="124" t="s">
        <v>56</v>
      </c>
      <c r="D512" s="125">
        <v>30</v>
      </c>
      <c r="E512" s="124" t="s">
        <v>2</v>
      </c>
      <c r="F512" s="124">
        <v>37838</v>
      </c>
      <c r="G512" s="124">
        <v>37738</v>
      </c>
      <c r="H512" s="124">
        <v>37613</v>
      </c>
      <c r="I512" s="126">
        <v>37498</v>
      </c>
      <c r="J512" s="127">
        <f t="shared" si="995"/>
        <v>3000</v>
      </c>
      <c r="K512" s="128">
        <f t="shared" si="996"/>
        <v>3750</v>
      </c>
      <c r="L512" s="128">
        <f t="shared" si="997"/>
        <v>3450</v>
      </c>
      <c r="M512" s="128">
        <f t="shared" si="998"/>
        <v>340</v>
      </c>
      <c r="N512" s="129">
        <f t="shared" si="999"/>
        <v>10200</v>
      </c>
    </row>
    <row r="513" spans="1:14" s="87" customFormat="1" ht="14.25" customHeight="1" x14ac:dyDescent="0.25">
      <c r="A513" s="123">
        <v>43452</v>
      </c>
      <c r="B513" s="124" t="s">
        <v>0</v>
      </c>
      <c r="C513" s="124" t="s">
        <v>56</v>
      </c>
      <c r="D513" s="125">
        <v>100</v>
      </c>
      <c r="E513" s="124" t="s">
        <v>2</v>
      </c>
      <c r="F513" s="124">
        <v>31483</v>
      </c>
      <c r="G513" s="124">
        <v>31418</v>
      </c>
      <c r="H513" s="124">
        <v>31343</v>
      </c>
      <c r="I513" s="126">
        <v>31273</v>
      </c>
      <c r="J513" s="127">
        <f t="shared" si="995"/>
        <v>6500</v>
      </c>
      <c r="K513" s="128">
        <f t="shared" si="996"/>
        <v>7500</v>
      </c>
      <c r="L513" s="128">
        <f t="shared" si="997"/>
        <v>7000</v>
      </c>
      <c r="M513" s="128">
        <f t="shared" si="998"/>
        <v>210</v>
      </c>
      <c r="N513" s="129">
        <f t="shared" si="999"/>
        <v>21000</v>
      </c>
    </row>
    <row r="514" spans="1:14" s="87" customFormat="1" ht="14.25" customHeight="1" x14ac:dyDescent="0.25">
      <c r="A514" s="103">
        <v>43452</v>
      </c>
      <c r="B514" s="104" t="s">
        <v>6</v>
      </c>
      <c r="C514" s="104" t="s">
        <v>55</v>
      </c>
      <c r="D514" s="105">
        <v>10000</v>
      </c>
      <c r="E514" s="104" t="s">
        <v>2</v>
      </c>
      <c r="F514" s="104">
        <v>136.85</v>
      </c>
      <c r="G514" s="104">
        <v>137.44999999999999</v>
      </c>
      <c r="H514" s="104"/>
      <c r="I514" s="106"/>
      <c r="J514" s="107">
        <f t="shared" si="995"/>
        <v>-5999.9999999999436</v>
      </c>
      <c r="K514" s="108"/>
      <c r="L514" s="108"/>
      <c r="M514" s="108">
        <f t="shared" si="998"/>
        <v>-0.59999999999999432</v>
      </c>
      <c r="N514" s="109">
        <f t="shared" si="999"/>
        <v>-5999.9999999999436</v>
      </c>
    </row>
    <row r="515" spans="1:14" s="87" customFormat="1" ht="14.25" customHeight="1" x14ac:dyDescent="0.25">
      <c r="A515" s="123">
        <v>43452</v>
      </c>
      <c r="B515" s="124" t="s">
        <v>49</v>
      </c>
      <c r="C515" s="124" t="s">
        <v>55</v>
      </c>
      <c r="D515" s="125">
        <v>10000</v>
      </c>
      <c r="E515" s="124" t="s">
        <v>2</v>
      </c>
      <c r="F515" s="124">
        <v>138.25</v>
      </c>
      <c r="G515" s="124">
        <v>137.69999999999999</v>
      </c>
      <c r="H515" s="124">
        <v>137</v>
      </c>
      <c r="I515" s="126">
        <v>136.4</v>
      </c>
      <c r="J515" s="127">
        <f t="shared" si="995"/>
        <v>5500.0000000001137</v>
      </c>
      <c r="K515" s="128">
        <f t="shared" si="996"/>
        <v>6999.9999999998863</v>
      </c>
      <c r="L515" s="128">
        <f t="shared" si="997"/>
        <v>5999.9999999999436</v>
      </c>
      <c r="M515" s="128">
        <f t="shared" si="998"/>
        <v>1.8499999999999941</v>
      </c>
      <c r="N515" s="129">
        <f t="shared" si="999"/>
        <v>18499.999999999942</v>
      </c>
    </row>
    <row r="516" spans="1:14" s="79" customFormat="1" ht="14.25" customHeight="1" x14ac:dyDescent="0.25">
      <c r="A516" s="123">
        <v>43452</v>
      </c>
      <c r="B516" s="124" t="s">
        <v>5</v>
      </c>
      <c r="C516" s="124" t="s">
        <v>55</v>
      </c>
      <c r="D516" s="125">
        <v>10000</v>
      </c>
      <c r="E516" s="124" t="s">
        <v>2</v>
      </c>
      <c r="F516" s="124">
        <v>184.1</v>
      </c>
      <c r="G516" s="124">
        <v>183.55</v>
      </c>
      <c r="H516" s="124">
        <v>182.85</v>
      </c>
      <c r="I516" s="126">
        <v>182.25</v>
      </c>
      <c r="J516" s="127">
        <f t="shared" si="995"/>
        <v>5499.999999999829</v>
      </c>
      <c r="K516" s="128">
        <f t="shared" si="996"/>
        <v>7000.000000000171</v>
      </c>
      <c r="L516" s="128">
        <f t="shared" si="997"/>
        <v>5999.9999999999436</v>
      </c>
      <c r="M516" s="128">
        <f t="shared" si="998"/>
        <v>1.8499999999999941</v>
      </c>
      <c r="N516" s="129">
        <f t="shared" si="999"/>
        <v>18499.999999999942</v>
      </c>
    </row>
    <row r="517" spans="1:14" s="87" customFormat="1" ht="14.25" customHeight="1" x14ac:dyDescent="0.25">
      <c r="A517" s="103">
        <v>43451</v>
      </c>
      <c r="B517" s="104" t="s">
        <v>0</v>
      </c>
      <c r="C517" s="104" t="s">
        <v>56</v>
      </c>
      <c r="D517" s="105">
        <v>100</v>
      </c>
      <c r="E517" s="104" t="s">
        <v>1</v>
      </c>
      <c r="F517" s="104">
        <v>31444</v>
      </c>
      <c r="G517" s="104">
        <v>31589</v>
      </c>
      <c r="H517" s="104"/>
      <c r="I517" s="106"/>
      <c r="J517" s="107">
        <f t="shared" ref="J517:J525" si="1000">(IF(E517="SHORT",F517-G517,IF(E517="LONG",G517-F517)))*D517</f>
        <v>14500</v>
      </c>
      <c r="K517" s="108"/>
      <c r="L517" s="108"/>
      <c r="M517" s="108">
        <f t="shared" ref="M517:M525" si="1001">(K517+J517+L517)/D517</f>
        <v>145</v>
      </c>
      <c r="N517" s="109">
        <f t="shared" ref="N517:N525" si="1002">M517*D517</f>
        <v>14500</v>
      </c>
    </row>
    <row r="518" spans="1:14" s="87" customFormat="1" ht="14.25" customHeight="1" x14ac:dyDescent="0.25">
      <c r="A518" s="103">
        <v>43451</v>
      </c>
      <c r="B518" s="104" t="s">
        <v>4</v>
      </c>
      <c r="C518" s="104" t="s">
        <v>56</v>
      </c>
      <c r="D518" s="105">
        <v>30</v>
      </c>
      <c r="E518" s="104" t="s">
        <v>1</v>
      </c>
      <c r="F518" s="104">
        <v>38015</v>
      </c>
      <c r="G518" s="104">
        <v>38115</v>
      </c>
      <c r="H518" s="104"/>
      <c r="I518" s="106"/>
      <c r="J518" s="107">
        <f t="shared" si="1000"/>
        <v>3000</v>
      </c>
      <c r="K518" s="108"/>
      <c r="L518" s="108"/>
      <c r="M518" s="108">
        <f t="shared" si="1001"/>
        <v>100</v>
      </c>
      <c r="N518" s="109">
        <f t="shared" si="1002"/>
        <v>3000</v>
      </c>
    </row>
    <row r="519" spans="1:14" s="87" customFormat="1" ht="14.25" customHeight="1" x14ac:dyDescent="0.25">
      <c r="A519" s="103">
        <v>43451</v>
      </c>
      <c r="B519" s="104" t="s">
        <v>48</v>
      </c>
      <c r="C519" s="104" t="s">
        <v>55</v>
      </c>
      <c r="D519" s="105">
        <v>500</v>
      </c>
      <c r="E519" s="104" t="s">
        <v>2</v>
      </c>
      <c r="F519" s="104">
        <v>789.95</v>
      </c>
      <c r="G519" s="104">
        <v>783.95</v>
      </c>
      <c r="H519" s="104"/>
      <c r="I519" s="106"/>
      <c r="J519" s="107">
        <f t="shared" si="1000"/>
        <v>3000</v>
      </c>
      <c r="K519" s="108"/>
      <c r="L519" s="108"/>
      <c r="M519" s="108">
        <f t="shared" si="1001"/>
        <v>6</v>
      </c>
      <c r="N519" s="109">
        <f t="shared" si="1002"/>
        <v>3000</v>
      </c>
    </row>
    <row r="520" spans="1:14" s="87" customFormat="1" ht="14.25" customHeight="1" x14ac:dyDescent="0.25">
      <c r="A520" s="103">
        <v>43451</v>
      </c>
      <c r="B520" s="104" t="s">
        <v>5</v>
      </c>
      <c r="C520" s="104" t="s">
        <v>55</v>
      </c>
      <c r="D520" s="105">
        <v>10000</v>
      </c>
      <c r="E520" s="104" t="s">
        <v>2</v>
      </c>
      <c r="F520" s="104">
        <v>184.25</v>
      </c>
      <c r="G520" s="104">
        <v>183.7</v>
      </c>
      <c r="H520" s="104">
        <v>183</v>
      </c>
      <c r="I520" s="106"/>
      <c r="J520" s="107">
        <f t="shared" si="1000"/>
        <v>5500.0000000001137</v>
      </c>
      <c r="K520" s="108">
        <f t="shared" ref="K520:K524" si="1003">(IF(E520="SHORT",IF(H520="",0,G520-H520),IF(E520="LONG",IF(H520="",0,H520-G520))))*D520</f>
        <v>6999.9999999998863</v>
      </c>
      <c r="L520" s="108"/>
      <c r="M520" s="108">
        <f t="shared" si="1001"/>
        <v>1.25</v>
      </c>
      <c r="N520" s="109">
        <f t="shared" si="1002"/>
        <v>12500</v>
      </c>
    </row>
    <row r="521" spans="1:14" s="87" customFormat="1" ht="14.25" customHeight="1" x14ac:dyDescent="0.25">
      <c r="A521" s="103">
        <v>43451</v>
      </c>
      <c r="B521" s="104" t="s">
        <v>3</v>
      </c>
      <c r="C521" s="104" t="s">
        <v>55</v>
      </c>
      <c r="D521" s="105">
        <v>2000</v>
      </c>
      <c r="E521" s="104" t="s">
        <v>2</v>
      </c>
      <c r="F521" s="104">
        <v>440.05</v>
      </c>
      <c r="G521" s="104">
        <v>437.05</v>
      </c>
      <c r="H521" s="104"/>
      <c r="I521" s="106"/>
      <c r="J521" s="107">
        <f t="shared" si="1000"/>
        <v>6000</v>
      </c>
      <c r="K521" s="108"/>
      <c r="L521" s="108"/>
      <c r="M521" s="108">
        <f t="shared" si="1001"/>
        <v>3</v>
      </c>
      <c r="N521" s="109">
        <f t="shared" si="1002"/>
        <v>6000</v>
      </c>
    </row>
    <row r="522" spans="1:14" s="87" customFormat="1" ht="14.25" customHeight="1" x14ac:dyDescent="0.25">
      <c r="A522" s="123">
        <v>43451</v>
      </c>
      <c r="B522" s="124" t="s">
        <v>49</v>
      </c>
      <c r="C522" s="124" t="s">
        <v>55</v>
      </c>
      <c r="D522" s="125">
        <v>10000</v>
      </c>
      <c r="E522" s="124" t="s">
        <v>1</v>
      </c>
      <c r="F522" s="124">
        <v>137.25</v>
      </c>
      <c r="G522" s="124">
        <v>137.80000000000001</v>
      </c>
      <c r="H522" s="124">
        <v>138.5</v>
      </c>
      <c r="I522" s="126">
        <v>139.1</v>
      </c>
      <c r="J522" s="127">
        <f t="shared" si="1000"/>
        <v>5500.0000000001137</v>
      </c>
      <c r="K522" s="128">
        <f t="shared" si="1003"/>
        <v>6999.9999999998863</v>
      </c>
      <c r="L522" s="128">
        <f t="shared" ref="L522" si="1004">(IF(E522="SHORT",IF(I522="",0,H522-I522),IF(E522="LONG",IF(I522="",0,(I522-H522)))))*D522</f>
        <v>5999.9999999999436</v>
      </c>
      <c r="M522" s="128">
        <f t="shared" si="1001"/>
        <v>1.8499999999999941</v>
      </c>
      <c r="N522" s="129">
        <f t="shared" si="1002"/>
        <v>18499.999999999942</v>
      </c>
    </row>
    <row r="523" spans="1:14" s="87" customFormat="1" ht="14.25" customHeight="1" x14ac:dyDescent="0.25">
      <c r="A523" s="103">
        <v>43451</v>
      </c>
      <c r="B523" s="104" t="s">
        <v>6</v>
      </c>
      <c r="C523" s="104" t="s">
        <v>55</v>
      </c>
      <c r="D523" s="105">
        <v>10000</v>
      </c>
      <c r="E523" s="104" t="s">
        <v>1</v>
      </c>
      <c r="F523" s="104">
        <v>140.25</v>
      </c>
      <c r="G523" s="104">
        <v>139.65</v>
      </c>
      <c r="H523" s="104"/>
      <c r="I523" s="106"/>
      <c r="J523" s="107">
        <f t="shared" si="1000"/>
        <v>-5999.9999999999436</v>
      </c>
      <c r="K523" s="108"/>
      <c r="L523" s="108"/>
      <c r="M523" s="108">
        <f t="shared" si="1001"/>
        <v>-0.59999999999999432</v>
      </c>
      <c r="N523" s="109">
        <f t="shared" si="1002"/>
        <v>-5999.9999999999436</v>
      </c>
    </row>
    <row r="524" spans="1:14" s="87" customFormat="1" ht="14.25" customHeight="1" x14ac:dyDescent="0.25">
      <c r="A524" s="103">
        <v>43451</v>
      </c>
      <c r="B524" s="104" t="s">
        <v>32</v>
      </c>
      <c r="C524" s="104" t="s">
        <v>53</v>
      </c>
      <c r="D524" s="105">
        <v>2500</v>
      </c>
      <c r="E524" s="104" t="s">
        <v>1</v>
      </c>
      <c r="F524" s="104">
        <v>261.5</v>
      </c>
      <c r="G524" s="104">
        <v>263.5</v>
      </c>
      <c r="H524" s="104">
        <v>266</v>
      </c>
      <c r="I524" s="106"/>
      <c r="J524" s="107">
        <f t="shared" si="1000"/>
        <v>5000</v>
      </c>
      <c r="K524" s="108">
        <f t="shared" si="1003"/>
        <v>6250</v>
      </c>
      <c r="L524" s="108"/>
      <c r="M524" s="108">
        <f t="shared" si="1001"/>
        <v>4.5</v>
      </c>
      <c r="N524" s="109">
        <f t="shared" si="1002"/>
        <v>11250</v>
      </c>
    </row>
    <row r="525" spans="1:14" s="87" customFormat="1" ht="14.25" customHeight="1" x14ac:dyDescent="0.25">
      <c r="A525" s="103">
        <v>43451</v>
      </c>
      <c r="B525" s="104" t="s">
        <v>31</v>
      </c>
      <c r="C525" s="104" t="s">
        <v>53</v>
      </c>
      <c r="D525" s="105">
        <v>200</v>
      </c>
      <c r="E525" s="104" t="s">
        <v>2</v>
      </c>
      <c r="F525" s="104">
        <v>3673</v>
      </c>
      <c r="G525" s="104">
        <v>3703</v>
      </c>
      <c r="H525" s="104"/>
      <c r="I525" s="106"/>
      <c r="J525" s="107">
        <f t="shared" si="1000"/>
        <v>-6000</v>
      </c>
      <c r="K525" s="108"/>
      <c r="L525" s="108"/>
      <c r="M525" s="108">
        <f t="shared" si="1001"/>
        <v>-30</v>
      </c>
      <c r="N525" s="109">
        <f t="shared" si="1002"/>
        <v>-6000</v>
      </c>
    </row>
    <row r="526" spans="1:14" s="87" customFormat="1" ht="14.25" customHeight="1" x14ac:dyDescent="0.25">
      <c r="A526" s="103">
        <v>43448</v>
      </c>
      <c r="B526" s="104" t="s">
        <v>0</v>
      </c>
      <c r="C526" s="104" t="s">
        <v>56</v>
      </c>
      <c r="D526" s="105">
        <v>100</v>
      </c>
      <c r="E526" s="104" t="s">
        <v>1</v>
      </c>
      <c r="F526" s="104">
        <v>31557</v>
      </c>
      <c r="G526" s="104">
        <v>31622</v>
      </c>
      <c r="H526" s="104"/>
      <c r="I526" s="106"/>
      <c r="J526" s="107">
        <f t="shared" ref="J526:J532" si="1005">(IF(E526="SHORT",F526-G526,IF(E526="LONG",G526-F526)))*D526</f>
        <v>6500</v>
      </c>
      <c r="K526" s="108"/>
      <c r="L526" s="108"/>
      <c r="M526" s="108">
        <f t="shared" ref="M526:M532" si="1006">(K526+J526+L526)/D526</f>
        <v>65</v>
      </c>
      <c r="N526" s="109">
        <f t="shared" ref="N526:N532" si="1007">M526*D526</f>
        <v>6500</v>
      </c>
    </row>
    <row r="527" spans="1:14" s="87" customFormat="1" ht="14.25" customHeight="1" x14ac:dyDescent="0.25">
      <c r="A527" s="103">
        <v>43448</v>
      </c>
      <c r="B527" s="104" t="s">
        <v>32</v>
      </c>
      <c r="C527" s="104" t="s">
        <v>53</v>
      </c>
      <c r="D527" s="105">
        <v>2500</v>
      </c>
      <c r="E527" s="104" t="s">
        <v>1</v>
      </c>
      <c r="F527" s="104">
        <v>285.2</v>
      </c>
      <c r="G527" s="104">
        <v>282.7</v>
      </c>
      <c r="H527" s="104"/>
      <c r="I527" s="106"/>
      <c r="J527" s="107">
        <f t="shared" si="1005"/>
        <v>-6250</v>
      </c>
      <c r="K527" s="108"/>
      <c r="L527" s="108"/>
      <c r="M527" s="108">
        <f t="shared" si="1006"/>
        <v>-2.5</v>
      </c>
      <c r="N527" s="109">
        <f t="shared" si="1007"/>
        <v>-6250</v>
      </c>
    </row>
    <row r="528" spans="1:14" s="87" customFormat="1" ht="14.25" customHeight="1" x14ac:dyDescent="0.25">
      <c r="A528" s="103">
        <v>43448</v>
      </c>
      <c r="B528" s="104" t="s">
        <v>3</v>
      </c>
      <c r="C528" s="104" t="s">
        <v>55</v>
      </c>
      <c r="D528" s="105">
        <v>2000</v>
      </c>
      <c r="E528" s="104" t="s">
        <v>1</v>
      </c>
      <c r="F528" s="104">
        <v>439</v>
      </c>
      <c r="G528" s="104">
        <v>442</v>
      </c>
      <c r="H528" s="104"/>
      <c r="I528" s="106"/>
      <c r="J528" s="107">
        <f t="shared" si="1005"/>
        <v>6000</v>
      </c>
      <c r="K528" s="108"/>
      <c r="L528" s="108"/>
      <c r="M528" s="108">
        <f t="shared" si="1006"/>
        <v>3</v>
      </c>
      <c r="N528" s="109">
        <f t="shared" si="1007"/>
        <v>6000</v>
      </c>
    </row>
    <row r="529" spans="1:14" s="87" customFormat="1" ht="14.25" customHeight="1" x14ac:dyDescent="0.25">
      <c r="A529" s="103">
        <v>43448</v>
      </c>
      <c r="B529" s="104" t="s">
        <v>6</v>
      </c>
      <c r="C529" s="104" t="s">
        <v>55</v>
      </c>
      <c r="D529" s="105">
        <v>10000</v>
      </c>
      <c r="E529" s="104" t="s">
        <v>1</v>
      </c>
      <c r="F529" s="104">
        <v>139.9</v>
      </c>
      <c r="G529" s="104">
        <v>140.44999999999999</v>
      </c>
      <c r="H529" s="104"/>
      <c r="I529" s="106"/>
      <c r="J529" s="107">
        <f t="shared" si="1005"/>
        <v>5499.999999999829</v>
      </c>
      <c r="K529" s="108"/>
      <c r="L529" s="108"/>
      <c r="M529" s="108">
        <f t="shared" si="1006"/>
        <v>0.54999999999998295</v>
      </c>
      <c r="N529" s="109">
        <f t="shared" si="1007"/>
        <v>5499.999999999829</v>
      </c>
    </row>
    <row r="530" spans="1:14" s="87" customFormat="1" ht="14.25" customHeight="1" x14ac:dyDescent="0.25">
      <c r="A530" s="103">
        <v>43448</v>
      </c>
      <c r="B530" s="104" t="s">
        <v>49</v>
      </c>
      <c r="C530" s="104" t="s">
        <v>55</v>
      </c>
      <c r="D530" s="105">
        <v>10000</v>
      </c>
      <c r="E530" s="104" t="s">
        <v>2</v>
      </c>
      <c r="F530" s="104">
        <v>137.65</v>
      </c>
      <c r="G530" s="104">
        <v>137.5</v>
      </c>
      <c r="H530" s="104"/>
      <c r="I530" s="106"/>
      <c r="J530" s="107">
        <f t="shared" si="1005"/>
        <v>1500.0000000000568</v>
      </c>
      <c r="K530" s="108"/>
      <c r="L530" s="108"/>
      <c r="M530" s="108">
        <f t="shared" si="1006"/>
        <v>0.15000000000000568</v>
      </c>
      <c r="N530" s="109">
        <f t="shared" si="1007"/>
        <v>1500.0000000000568</v>
      </c>
    </row>
    <row r="531" spans="1:14" s="79" customFormat="1" ht="14.25" customHeight="1" x14ac:dyDescent="0.25">
      <c r="A531" s="103">
        <v>43448</v>
      </c>
      <c r="B531" s="104" t="s">
        <v>48</v>
      </c>
      <c r="C531" s="104" t="s">
        <v>55</v>
      </c>
      <c r="D531" s="105">
        <v>500</v>
      </c>
      <c r="E531" s="104" t="s">
        <v>2</v>
      </c>
      <c r="F531" s="104">
        <v>773.5</v>
      </c>
      <c r="G531" s="104">
        <v>780.5</v>
      </c>
      <c r="H531" s="104"/>
      <c r="I531" s="106"/>
      <c r="J531" s="107">
        <f t="shared" si="1005"/>
        <v>-3500</v>
      </c>
      <c r="K531" s="108"/>
      <c r="L531" s="108"/>
      <c r="M531" s="108">
        <f t="shared" si="1006"/>
        <v>-7</v>
      </c>
      <c r="N531" s="109">
        <f t="shared" si="1007"/>
        <v>-3500</v>
      </c>
    </row>
    <row r="532" spans="1:14" s="87" customFormat="1" ht="14.25" customHeight="1" x14ac:dyDescent="0.25">
      <c r="A532" s="103">
        <v>43448</v>
      </c>
      <c r="B532" s="104" t="s">
        <v>31</v>
      </c>
      <c r="C532" s="104" t="s">
        <v>53</v>
      </c>
      <c r="D532" s="105">
        <v>200</v>
      </c>
      <c r="E532" s="104" t="s">
        <v>1</v>
      </c>
      <c r="F532" s="104">
        <v>3774</v>
      </c>
      <c r="G532" s="104">
        <v>3798</v>
      </c>
      <c r="H532" s="104"/>
      <c r="I532" s="106"/>
      <c r="J532" s="107">
        <f t="shared" si="1005"/>
        <v>4800</v>
      </c>
      <c r="K532" s="108"/>
      <c r="L532" s="108"/>
      <c r="M532" s="108">
        <f t="shared" si="1006"/>
        <v>24</v>
      </c>
      <c r="N532" s="109">
        <f t="shared" si="1007"/>
        <v>4800</v>
      </c>
    </row>
    <row r="533" spans="1:14" s="87" customFormat="1" ht="14.25" customHeight="1" x14ac:dyDescent="0.25">
      <c r="A533" s="103">
        <v>43447</v>
      </c>
      <c r="B533" s="104" t="s">
        <v>0</v>
      </c>
      <c r="C533" s="104" t="s">
        <v>56</v>
      </c>
      <c r="D533" s="105">
        <v>100</v>
      </c>
      <c r="E533" s="104" t="s">
        <v>1</v>
      </c>
      <c r="F533" s="104">
        <v>31615</v>
      </c>
      <c r="G533" s="104">
        <v>31680</v>
      </c>
      <c r="H533" s="104"/>
      <c r="I533" s="106"/>
      <c r="J533" s="107">
        <f t="shared" ref="J533:J539" si="1008">(IF(E533="SHORT",F533-G533,IF(E533="LONG",G533-F533)))*D533</f>
        <v>6500</v>
      </c>
      <c r="K533" s="108"/>
      <c r="L533" s="108"/>
      <c r="M533" s="108">
        <f t="shared" ref="M533:M539" si="1009">(K533+J533+L533)/D533</f>
        <v>65</v>
      </c>
      <c r="N533" s="109">
        <f t="shared" ref="N533:N539" si="1010">M533*D533</f>
        <v>6500</v>
      </c>
    </row>
    <row r="534" spans="1:14" s="87" customFormat="1" ht="14.25" customHeight="1" x14ac:dyDescent="0.25">
      <c r="A534" s="103">
        <v>43447</v>
      </c>
      <c r="B534" s="104" t="s">
        <v>4</v>
      </c>
      <c r="C534" s="104" t="s">
        <v>56</v>
      </c>
      <c r="D534" s="105">
        <v>30</v>
      </c>
      <c r="E534" s="104" t="s">
        <v>1</v>
      </c>
      <c r="F534" s="104">
        <v>38380</v>
      </c>
      <c r="G534" s="104">
        <v>38480</v>
      </c>
      <c r="H534" s="104"/>
      <c r="I534" s="106"/>
      <c r="J534" s="107">
        <f t="shared" si="1008"/>
        <v>3000</v>
      </c>
      <c r="K534" s="108"/>
      <c r="L534" s="108"/>
      <c r="M534" s="108">
        <f t="shared" si="1009"/>
        <v>100</v>
      </c>
      <c r="N534" s="109">
        <f t="shared" si="1010"/>
        <v>3000</v>
      </c>
    </row>
    <row r="535" spans="1:14" s="87" customFormat="1" ht="14.25" customHeight="1" x14ac:dyDescent="0.25">
      <c r="A535" s="103">
        <v>43447</v>
      </c>
      <c r="B535" s="104" t="s">
        <v>3</v>
      </c>
      <c r="C535" s="104" t="s">
        <v>55</v>
      </c>
      <c r="D535" s="105">
        <v>2000</v>
      </c>
      <c r="E535" s="104" t="s">
        <v>2</v>
      </c>
      <c r="F535" s="104">
        <v>445.25</v>
      </c>
      <c r="G535" s="104">
        <v>442.25</v>
      </c>
      <c r="H535" s="104"/>
      <c r="I535" s="106"/>
      <c r="J535" s="107">
        <f t="shared" si="1008"/>
        <v>6000</v>
      </c>
      <c r="K535" s="108"/>
      <c r="L535" s="108"/>
      <c r="M535" s="108">
        <f t="shared" si="1009"/>
        <v>3</v>
      </c>
      <c r="N535" s="109">
        <f t="shared" si="1010"/>
        <v>6000</v>
      </c>
    </row>
    <row r="536" spans="1:14" s="87" customFormat="1" ht="14.25" customHeight="1" x14ac:dyDescent="0.25">
      <c r="A536" s="103">
        <v>43447</v>
      </c>
      <c r="B536" s="104" t="s">
        <v>5</v>
      </c>
      <c r="C536" s="104" t="s">
        <v>55</v>
      </c>
      <c r="D536" s="105">
        <v>10000</v>
      </c>
      <c r="E536" s="104" t="s">
        <v>2</v>
      </c>
      <c r="F536" s="104">
        <v>187.95</v>
      </c>
      <c r="G536" s="104">
        <v>187.4</v>
      </c>
      <c r="H536" s="104"/>
      <c r="I536" s="106"/>
      <c r="J536" s="107">
        <f t="shared" si="1008"/>
        <v>5499.999999999829</v>
      </c>
      <c r="K536" s="108"/>
      <c r="L536" s="108"/>
      <c r="M536" s="108">
        <f t="shared" si="1009"/>
        <v>0.54999999999998295</v>
      </c>
      <c r="N536" s="109">
        <f t="shared" si="1010"/>
        <v>5499.999999999829</v>
      </c>
    </row>
    <row r="537" spans="1:14" s="87" customFormat="1" ht="14.25" customHeight="1" x14ac:dyDescent="0.25">
      <c r="A537" s="123">
        <v>43447</v>
      </c>
      <c r="B537" s="124" t="s">
        <v>6</v>
      </c>
      <c r="C537" s="124" t="s">
        <v>55</v>
      </c>
      <c r="D537" s="125">
        <v>10000</v>
      </c>
      <c r="E537" s="124" t="s">
        <v>2</v>
      </c>
      <c r="F537" s="124">
        <v>141.80000000000001</v>
      </c>
      <c r="G537" s="124">
        <v>141.25</v>
      </c>
      <c r="H537" s="124">
        <v>140.55000000000001</v>
      </c>
      <c r="I537" s="126">
        <v>139.9</v>
      </c>
      <c r="J537" s="127">
        <f t="shared" si="1008"/>
        <v>5500.0000000001137</v>
      </c>
      <c r="K537" s="128">
        <f t="shared" ref="K537" si="1011">(IF(E537="SHORT",IF(H537="",0,G537-H537),IF(E537="LONG",IF(H537="",0,H537-G537))))*D537</f>
        <v>6999.9999999998863</v>
      </c>
      <c r="L537" s="128">
        <f t="shared" ref="L537" si="1012">(IF(E537="SHORT",IF(I537="",0,H537-I537),IF(E537="LONG",IF(I537="",0,(I537-H537)))))*D537</f>
        <v>6500.0000000000564</v>
      </c>
      <c r="M537" s="128">
        <f t="shared" si="1009"/>
        <v>1.9000000000000059</v>
      </c>
      <c r="N537" s="129">
        <f t="shared" si="1010"/>
        <v>19000.000000000058</v>
      </c>
    </row>
    <row r="538" spans="1:14" s="87" customFormat="1" ht="14.25" customHeight="1" x14ac:dyDescent="0.25">
      <c r="A538" s="103">
        <v>43447</v>
      </c>
      <c r="B538" s="104" t="s">
        <v>32</v>
      </c>
      <c r="C538" s="104" t="s">
        <v>53</v>
      </c>
      <c r="D538" s="105">
        <v>2500</v>
      </c>
      <c r="E538" s="104" t="s">
        <v>2</v>
      </c>
      <c r="F538" s="104">
        <v>295.5</v>
      </c>
      <c r="G538" s="104">
        <v>292.75</v>
      </c>
      <c r="H538" s="104"/>
      <c r="I538" s="106"/>
      <c r="J538" s="107">
        <f t="shared" si="1008"/>
        <v>6875</v>
      </c>
      <c r="K538" s="108"/>
      <c r="L538" s="108"/>
      <c r="M538" s="108">
        <f t="shared" si="1009"/>
        <v>2.75</v>
      </c>
      <c r="N538" s="109">
        <f t="shared" si="1010"/>
        <v>6875</v>
      </c>
    </row>
    <row r="539" spans="1:14" s="87" customFormat="1" ht="14.25" customHeight="1" x14ac:dyDescent="0.25">
      <c r="A539" s="103">
        <v>43447</v>
      </c>
      <c r="B539" s="104" t="s">
        <v>31</v>
      </c>
      <c r="C539" s="104" t="s">
        <v>53</v>
      </c>
      <c r="D539" s="105">
        <v>200</v>
      </c>
      <c r="E539" s="104" t="s">
        <v>1</v>
      </c>
      <c r="F539" s="104">
        <v>3689</v>
      </c>
      <c r="G539" s="104">
        <v>3659</v>
      </c>
      <c r="H539" s="104"/>
      <c r="I539" s="106"/>
      <c r="J539" s="107">
        <f t="shared" si="1008"/>
        <v>-6000</v>
      </c>
      <c r="K539" s="108"/>
      <c r="L539" s="108"/>
      <c r="M539" s="108">
        <f t="shared" si="1009"/>
        <v>-30</v>
      </c>
      <c r="N539" s="109">
        <f t="shared" si="1010"/>
        <v>-6000</v>
      </c>
    </row>
    <row r="540" spans="1:14" s="79" customFormat="1" ht="14.25" customHeight="1" x14ac:dyDescent="0.25">
      <c r="A540" s="103">
        <v>43446</v>
      </c>
      <c r="B540" s="104" t="s">
        <v>4</v>
      </c>
      <c r="C540" s="104" t="s">
        <v>56</v>
      </c>
      <c r="D540" s="105">
        <v>30</v>
      </c>
      <c r="E540" s="104" t="s">
        <v>1</v>
      </c>
      <c r="F540" s="104">
        <v>38341</v>
      </c>
      <c r="G540" s="104">
        <v>38441</v>
      </c>
      <c r="H540" s="104">
        <v>38566</v>
      </c>
      <c r="I540" s="106"/>
      <c r="J540" s="107">
        <f t="shared" ref="J540:J545" si="1013">(IF(E540="SHORT",F540-G540,IF(E540="LONG",G540-F540)))*D540</f>
        <v>3000</v>
      </c>
      <c r="K540" s="108">
        <f t="shared" ref="K540:K545" si="1014">(IF(E540="SHORT",IF(H540="",0,G540-H540),IF(E540="LONG",IF(H540="",0,H540-G540))))*D540</f>
        <v>3750</v>
      </c>
      <c r="L540" s="108"/>
      <c r="M540" s="108">
        <f t="shared" ref="M540:M545" si="1015">(K540+J540+L540)/D540</f>
        <v>225</v>
      </c>
      <c r="N540" s="109">
        <f t="shared" ref="N540:N545" si="1016">M540*D540</f>
        <v>6750</v>
      </c>
    </row>
    <row r="541" spans="1:14" s="87" customFormat="1" ht="14.25" customHeight="1" x14ac:dyDescent="0.25">
      <c r="A541" s="103">
        <v>43446</v>
      </c>
      <c r="B541" s="104" t="s">
        <v>31</v>
      </c>
      <c r="C541" s="104" t="s">
        <v>53</v>
      </c>
      <c r="D541" s="105">
        <v>200</v>
      </c>
      <c r="E541" s="104" t="s">
        <v>1</v>
      </c>
      <c r="F541" s="104">
        <v>3782</v>
      </c>
      <c r="G541" s="104">
        <v>3807</v>
      </c>
      <c r="H541" s="104"/>
      <c r="I541" s="106"/>
      <c r="J541" s="107">
        <f t="shared" si="1013"/>
        <v>5000</v>
      </c>
      <c r="K541" s="108"/>
      <c r="L541" s="108"/>
      <c r="M541" s="108">
        <f t="shared" si="1015"/>
        <v>25</v>
      </c>
      <c r="N541" s="109">
        <f t="shared" si="1016"/>
        <v>5000</v>
      </c>
    </row>
    <row r="542" spans="1:14" s="79" customFormat="1" ht="14.25" customHeight="1" x14ac:dyDescent="0.25">
      <c r="A542" s="103">
        <v>43446</v>
      </c>
      <c r="B542" s="104" t="s">
        <v>48</v>
      </c>
      <c r="C542" s="104" t="s">
        <v>55</v>
      </c>
      <c r="D542" s="105">
        <v>500</v>
      </c>
      <c r="E542" s="104" t="s">
        <v>2</v>
      </c>
      <c r="F542" s="104">
        <v>776.5</v>
      </c>
      <c r="G542" s="104">
        <v>773.3</v>
      </c>
      <c r="H542" s="104"/>
      <c r="I542" s="106"/>
      <c r="J542" s="107">
        <f t="shared" si="1013"/>
        <v>1600.0000000000227</v>
      </c>
      <c r="K542" s="108"/>
      <c r="L542" s="108"/>
      <c r="M542" s="108">
        <f t="shared" si="1015"/>
        <v>3.2000000000000455</v>
      </c>
      <c r="N542" s="109">
        <f t="shared" si="1016"/>
        <v>1600.0000000000227</v>
      </c>
    </row>
    <row r="543" spans="1:14" s="87" customFormat="1" ht="14.25" customHeight="1" x14ac:dyDescent="0.25">
      <c r="A543" s="103">
        <v>43446</v>
      </c>
      <c r="B543" s="104" t="s">
        <v>49</v>
      </c>
      <c r="C543" s="104" t="s">
        <v>55</v>
      </c>
      <c r="D543" s="105">
        <v>10000</v>
      </c>
      <c r="E543" s="104" t="s">
        <v>2</v>
      </c>
      <c r="F543" s="104">
        <v>139.44999999999999</v>
      </c>
      <c r="G543" s="104">
        <v>138.9</v>
      </c>
      <c r="H543" s="104">
        <v>138.25</v>
      </c>
      <c r="I543" s="106"/>
      <c r="J543" s="107">
        <f t="shared" si="1013"/>
        <v>5499.999999999829</v>
      </c>
      <c r="K543" s="108">
        <f t="shared" si="1014"/>
        <v>6500.0000000000564</v>
      </c>
      <c r="L543" s="108"/>
      <c r="M543" s="108">
        <f t="shared" si="1015"/>
        <v>1.1999999999999886</v>
      </c>
      <c r="N543" s="109">
        <f t="shared" si="1016"/>
        <v>11999.999999999887</v>
      </c>
    </row>
    <row r="544" spans="1:14" s="87" customFormat="1" ht="14.25" customHeight="1" x14ac:dyDescent="0.25">
      <c r="A544" s="103">
        <v>43446</v>
      </c>
      <c r="B544" s="104" t="s">
        <v>3</v>
      </c>
      <c r="C544" s="104" t="s">
        <v>55</v>
      </c>
      <c r="D544" s="105">
        <v>2000</v>
      </c>
      <c r="E544" s="104" t="s">
        <v>2</v>
      </c>
      <c r="F544" s="104">
        <v>444.5</v>
      </c>
      <c r="G544" s="104">
        <v>443</v>
      </c>
      <c r="H544" s="104"/>
      <c r="I544" s="106"/>
      <c r="J544" s="107">
        <f t="shared" si="1013"/>
        <v>3000</v>
      </c>
      <c r="K544" s="108"/>
      <c r="L544" s="108"/>
      <c r="M544" s="108">
        <f t="shared" si="1015"/>
        <v>1.5</v>
      </c>
      <c r="N544" s="109">
        <f t="shared" si="1016"/>
        <v>3000</v>
      </c>
    </row>
    <row r="545" spans="1:14" s="87" customFormat="1" ht="14.25" customHeight="1" x14ac:dyDescent="0.25">
      <c r="A545" s="103">
        <v>43446</v>
      </c>
      <c r="B545" s="104" t="s">
        <v>6</v>
      </c>
      <c r="C545" s="104" t="s">
        <v>55</v>
      </c>
      <c r="D545" s="105">
        <v>10000</v>
      </c>
      <c r="E545" s="104" t="s">
        <v>2</v>
      </c>
      <c r="F545" s="104">
        <v>142.94999999999999</v>
      </c>
      <c r="G545" s="104">
        <v>142.4</v>
      </c>
      <c r="H545" s="104">
        <v>141.69999999999999</v>
      </c>
      <c r="I545" s="106"/>
      <c r="J545" s="107">
        <f t="shared" si="1013"/>
        <v>5499.999999999829</v>
      </c>
      <c r="K545" s="108">
        <f t="shared" si="1014"/>
        <v>7000.000000000171</v>
      </c>
      <c r="L545" s="108"/>
      <c r="M545" s="108">
        <f t="shared" si="1015"/>
        <v>1.25</v>
      </c>
      <c r="N545" s="109">
        <f t="shared" si="1016"/>
        <v>12500</v>
      </c>
    </row>
    <row r="546" spans="1:14" s="87" customFormat="1" ht="14.25" customHeight="1" x14ac:dyDescent="0.25">
      <c r="A546" s="123">
        <v>43445</v>
      </c>
      <c r="B546" s="124" t="s">
        <v>4</v>
      </c>
      <c r="C546" s="124" t="s">
        <v>56</v>
      </c>
      <c r="D546" s="125">
        <v>30</v>
      </c>
      <c r="E546" s="124" t="s">
        <v>1</v>
      </c>
      <c r="F546" s="124">
        <v>38291</v>
      </c>
      <c r="G546" s="124">
        <v>38391</v>
      </c>
      <c r="H546" s="124">
        <v>38516</v>
      </c>
      <c r="I546" s="126">
        <v>38626</v>
      </c>
      <c r="J546" s="127">
        <f t="shared" ref="J546:J550" si="1017">(IF(E546="SHORT",F546-G546,IF(E546="LONG",G546-F546)))*D546</f>
        <v>3000</v>
      </c>
      <c r="K546" s="128">
        <f t="shared" ref="K546:K549" si="1018">(IF(E546="SHORT",IF(H546="",0,G546-H546),IF(E546="LONG",IF(H546="",0,H546-G546))))*D546</f>
        <v>3750</v>
      </c>
      <c r="L546" s="128">
        <f t="shared" ref="L546:L548" si="1019">(IF(E546="SHORT",IF(I546="",0,H546-I546),IF(E546="LONG",IF(I546="",0,(I546-H546)))))*D546</f>
        <v>3300</v>
      </c>
      <c r="M546" s="128">
        <f t="shared" ref="M546:M550" si="1020">(K546+J546+L546)/D546</f>
        <v>335</v>
      </c>
      <c r="N546" s="129">
        <f t="shared" ref="N546:N550" si="1021">M546*D546</f>
        <v>10050</v>
      </c>
    </row>
    <row r="547" spans="1:14" s="87" customFormat="1" ht="14.25" customHeight="1" x14ac:dyDescent="0.25">
      <c r="A547" s="103">
        <v>43445</v>
      </c>
      <c r="B547" s="104" t="s">
        <v>6</v>
      </c>
      <c r="C547" s="104" t="s">
        <v>55</v>
      </c>
      <c r="D547" s="105">
        <v>10000</v>
      </c>
      <c r="E547" s="104" t="s">
        <v>1</v>
      </c>
      <c r="F547" s="104">
        <v>142.1</v>
      </c>
      <c r="G547" s="104">
        <v>142.65</v>
      </c>
      <c r="H547" s="104"/>
      <c r="I547" s="106"/>
      <c r="J547" s="107">
        <f>(IF(E547="SHORT",F547-G547,IF(E547="LONG",G547-F547)))*D547</f>
        <v>5500.0000000001137</v>
      </c>
      <c r="K547" s="108"/>
      <c r="L547" s="108"/>
      <c r="M547" s="108">
        <f t="shared" si="1020"/>
        <v>0.55000000000001137</v>
      </c>
      <c r="N547" s="109">
        <f t="shared" si="1021"/>
        <v>5500.0000000001137</v>
      </c>
    </row>
    <row r="548" spans="1:14" s="79" customFormat="1" ht="14.25" customHeight="1" x14ac:dyDescent="0.25">
      <c r="A548" s="123">
        <v>43445</v>
      </c>
      <c r="B548" s="124" t="s">
        <v>5</v>
      </c>
      <c r="C548" s="124" t="s">
        <v>55</v>
      </c>
      <c r="D548" s="125">
        <v>10000</v>
      </c>
      <c r="E548" s="124" t="s">
        <v>1</v>
      </c>
      <c r="F548" s="124">
        <v>189.15</v>
      </c>
      <c r="G548" s="124">
        <v>189.7</v>
      </c>
      <c r="H548" s="124">
        <v>190.4</v>
      </c>
      <c r="I548" s="126">
        <v>191</v>
      </c>
      <c r="J548" s="127">
        <f t="shared" si="1017"/>
        <v>5499.999999999829</v>
      </c>
      <c r="K548" s="128">
        <f t="shared" si="1018"/>
        <v>7000.000000000171</v>
      </c>
      <c r="L548" s="128">
        <f t="shared" si="1019"/>
        <v>5999.9999999999436</v>
      </c>
      <c r="M548" s="128">
        <f t="shared" si="1020"/>
        <v>1.8499999999999941</v>
      </c>
      <c r="N548" s="129">
        <f t="shared" si="1021"/>
        <v>18499.999999999942</v>
      </c>
    </row>
    <row r="549" spans="1:14" s="79" customFormat="1" ht="14.25" customHeight="1" x14ac:dyDescent="0.25">
      <c r="A549" s="103">
        <v>43445</v>
      </c>
      <c r="B549" s="104" t="s">
        <v>31</v>
      </c>
      <c r="C549" s="104" t="s">
        <v>53</v>
      </c>
      <c r="D549" s="105">
        <v>200</v>
      </c>
      <c r="E549" s="104" t="s">
        <v>1</v>
      </c>
      <c r="F549" s="104">
        <v>3711</v>
      </c>
      <c r="G549" s="104">
        <v>3736</v>
      </c>
      <c r="H549" s="104">
        <v>3771</v>
      </c>
      <c r="I549" s="106"/>
      <c r="J549" s="107">
        <f t="shared" si="1017"/>
        <v>5000</v>
      </c>
      <c r="K549" s="108">
        <f t="shared" si="1018"/>
        <v>7000</v>
      </c>
      <c r="L549" s="108"/>
      <c r="M549" s="108">
        <f t="shared" si="1020"/>
        <v>60</v>
      </c>
      <c r="N549" s="109">
        <f t="shared" si="1021"/>
        <v>12000</v>
      </c>
    </row>
    <row r="550" spans="1:14" s="87" customFormat="1" ht="14.25" customHeight="1" x14ac:dyDescent="0.25">
      <c r="A550" s="103">
        <v>43445</v>
      </c>
      <c r="B550" s="104" t="s">
        <v>31</v>
      </c>
      <c r="C550" s="104" t="s">
        <v>53</v>
      </c>
      <c r="D550" s="105">
        <v>200</v>
      </c>
      <c r="E550" s="104" t="s">
        <v>2</v>
      </c>
      <c r="F550" s="104">
        <v>3683</v>
      </c>
      <c r="G550" s="104">
        <v>3713</v>
      </c>
      <c r="H550" s="104"/>
      <c r="I550" s="106"/>
      <c r="J550" s="107">
        <f t="shared" si="1017"/>
        <v>-6000</v>
      </c>
      <c r="K550" s="108"/>
      <c r="L550" s="108"/>
      <c r="M550" s="108">
        <f t="shared" si="1020"/>
        <v>-30</v>
      </c>
      <c r="N550" s="109">
        <f t="shared" si="1021"/>
        <v>-6000</v>
      </c>
    </row>
    <row r="551" spans="1:14" s="79" customFormat="1" ht="14.25" customHeight="1" x14ac:dyDescent="0.25">
      <c r="A551" s="103">
        <v>43444</v>
      </c>
      <c r="B551" s="104" t="s">
        <v>31</v>
      </c>
      <c r="C551" s="104" t="s">
        <v>53</v>
      </c>
      <c r="D551" s="105">
        <v>200</v>
      </c>
      <c r="E551" s="104" t="s">
        <v>2</v>
      </c>
      <c r="F551" s="104">
        <v>3760</v>
      </c>
      <c r="G551" s="104">
        <v>3735</v>
      </c>
      <c r="H551" s="104"/>
      <c r="I551" s="106"/>
      <c r="J551" s="107">
        <f t="shared" ref="J551:J556" si="1022">(IF(E551="SHORT",F551-G551,IF(E551="LONG",G551-F551)))*D551</f>
        <v>5000</v>
      </c>
      <c r="K551" s="108"/>
      <c r="L551" s="108"/>
      <c r="M551" s="108">
        <f t="shared" ref="M551:M556" si="1023">(K551+J551+L551)/D551</f>
        <v>25</v>
      </c>
      <c r="N551" s="109">
        <f t="shared" ref="N551:N556" si="1024">M551*D551</f>
        <v>5000</v>
      </c>
    </row>
    <row r="552" spans="1:14" s="79" customFormat="1" ht="14.25" customHeight="1" x14ac:dyDescent="0.25">
      <c r="A552" s="103">
        <v>43444</v>
      </c>
      <c r="B552" s="104" t="s">
        <v>32</v>
      </c>
      <c r="C552" s="104" t="s">
        <v>53</v>
      </c>
      <c r="D552" s="105">
        <v>2500</v>
      </c>
      <c r="E552" s="104" t="s">
        <v>2</v>
      </c>
      <c r="F552" s="104">
        <v>324.14999999999998</v>
      </c>
      <c r="G552" s="104">
        <v>321.39999999999998</v>
      </c>
      <c r="H552" s="104"/>
      <c r="I552" s="106"/>
      <c r="J552" s="107">
        <f t="shared" si="1022"/>
        <v>6875</v>
      </c>
      <c r="K552" s="108"/>
      <c r="L552" s="108"/>
      <c r="M552" s="108">
        <f t="shared" si="1023"/>
        <v>2.75</v>
      </c>
      <c r="N552" s="109">
        <f t="shared" si="1024"/>
        <v>6875</v>
      </c>
    </row>
    <row r="553" spans="1:14" s="87" customFormat="1" ht="14.25" customHeight="1" x14ac:dyDescent="0.25">
      <c r="A553" s="103">
        <v>43444</v>
      </c>
      <c r="B553" s="104" t="s">
        <v>4</v>
      </c>
      <c r="C553" s="104" t="s">
        <v>56</v>
      </c>
      <c r="D553" s="105">
        <v>30</v>
      </c>
      <c r="E553" s="104" t="s">
        <v>2</v>
      </c>
      <c r="F553" s="104">
        <v>37778</v>
      </c>
      <c r="G553" s="104">
        <v>37903</v>
      </c>
      <c r="H553" s="104"/>
      <c r="I553" s="106"/>
      <c r="J553" s="107">
        <f t="shared" si="1022"/>
        <v>-3750</v>
      </c>
      <c r="K553" s="108"/>
      <c r="L553" s="108"/>
      <c r="M553" s="108">
        <f t="shared" si="1023"/>
        <v>-125</v>
      </c>
      <c r="N553" s="109">
        <f t="shared" si="1024"/>
        <v>-3750</v>
      </c>
    </row>
    <row r="554" spans="1:14" s="79" customFormat="1" ht="14.25" customHeight="1" x14ac:dyDescent="0.25">
      <c r="A554" s="123">
        <v>43444</v>
      </c>
      <c r="B554" s="124" t="s">
        <v>6</v>
      </c>
      <c r="C554" s="124" t="s">
        <v>55</v>
      </c>
      <c r="D554" s="125">
        <v>10000</v>
      </c>
      <c r="E554" s="124" t="s">
        <v>1</v>
      </c>
      <c r="F554" s="124">
        <v>142.15</v>
      </c>
      <c r="G554" s="124">
        <v>142.69999999999999</v>
      </c>
      <c r="H554" s="124">
        <v>143.4</v>
      </c>
      <c r="I554" s="126">
        <v>144.05000000000001</v>
      </c>
      <c r="J554" s="127">
        <f t="shared" si="1022"/>
        <v>5499.999999999829</v>
      </c>
      <c r="K554" s="128">
        <f t="shared" ref="K554:K555" si="1025">(IF(E554="SHORT",IF(H554="",0,G554-H554),IF(E554="LONG",IF(H554="",0,H554-G554))))*D554</f>
        <v>7000.000000000171</v>
      </c>
      <c r="L554" s="128">
        <f t="shared" ref="L554:L555" si="1026">(IF(E554="SHORT",IF(I554="",0,H554-I554),IF(E554="LONG",IF(I554="",0,(I554-H554)))))*D554</f>
        <v>6500.0000000000564</v>
      </c>
      <c r="M554" s="128">
        <f t="shared" si="1023"/>
        <v>1.9000000000000059</v>
      </c>
      <c r="N554" s="129">
        <f t="shared" si="1024"/>
        <v>19000.000000000058</v>
      </c>
    </row>
    <row r="555" spans="1:14" s="79" customFormat="1" ht="14.25" customHeight="1" x14ac:dyDescent="0.25">
      <c r="A555" s="123">
        <v>43444</v>
      </c>
      <c r="B555" s="124" t="s">
        <v>5</v>
      </c>
      <c r="C555" s="124" t="s">
        <v>55</v>
      </c>
      <c r="D555" s="125">
        <v>10000</v>
      </c>
      <c r="E555" s="124" t="s">
        <v>1</v>
      </c>
      <c r="F555" s="124">
        <v>187.35</v>
      </c>
      <c r="G555" s="124">
        <v>187.9</v>
      </c>
      <c r="H555" s="124">
        <v>188.6</v>
      </c>
      <c r="I555" s="126">
        <v>189.25</v>
      </c>
      <c r="J555" s="127">
        <f t="shared" si="1022"/>
        <v>5500.0000000001137</v>
      </c>
      <c r="K555" s="128">
        <f t="shared" si="1025"/>
        <v>6999.9999999998863</v>
      </c>
      <c r="L555" s="128">
        <f t="shared" si="1026"/>
        <v>6500.0000000000564</v>
      </c>
      <c r="M555" s="128">
        <f t="shared" si="1023"/>
        <v>1.9000000000000059</v>
      </c>
      <c r="N555" s="129">
        <f t="shared" si="1024"/>
        <v>19000.000000000058</v>
      </c>
    </row>
    <row r="556" spans="1:14" s="79" customFormat="1" ht="14.25" customHeight="1" x14ac:dyDescent="0.25">
      <c r="A556" s="103">
        <v>43444</v>
      </c>
      <c r="B556" s="104" t="s">
        <v>3</v>
      </c>
      <c r="C556" s="104" t="s">
        <v>55</v>
      </c>
      <c r="D556" s="105">
        <v>2000</v>
      </c>
      <c r="E556" s="104" t="s">
        <v>2</v>
      </c>
      <c r="F556" s="104">
        <v>435.75</v>
      </c>
      <c r="G556" s="104">
        <v>439.5</v>
      </c>
      <c r="H556" s="104"/>
      <c r="I556" s="106"/>
      <c r="J556" s="107">
        <f t="shared" si="1022"/>
        <v>-7500</v>
      </c>
      <c r="K556" s="108"/>
      <c r="L556" s="108"/>
      <c r="M556" s="108">
        <f t="shared" si="1023"/>
        <v>-3.75</v>
      </c>
      <c r="N556" s="109">
        <f t="shared" si="1024"/>
        <v>-7500</v>
      </c>
    </row>
    <row r="557" spans="1:14" s="87" customFormat="1" ht="14.25" customHeight="1" x14ac:dyDescent="0.25">
      <c r="A557" s="123">
        <v>43441</v>
      </c>
      <c r="B557" s="124" t="s">
        <v>4</v>
      </c>
      <c r="C557" s="124" t="s">
        <v>56</v>
      </c>
      <c r="D557" s="125">
        <v>30</v>
      </c>
      <c r="E557" s="124" t="s">
        <v>1</v>
      </c>
      <c r="F557" s="124">
        <v>37337</v>
      </c>
      <c r="G557" s="124">
        <v>37437</v>
      </c>
      <c r="H557" s="124">
        <v>37562</v>
      </c>
      <c r="I557" s="126">
        <v>37672</v>
      </c>
      <c r="J557" s="127">
        <f t="shared" ref="J557:J562" si="1027">(IF(E557="SHORT",F557-G557,IF(E557="LONG",G557-F557)))*D557</f>
        <v>3000</v>
      </c>
      <c r="K557" s="128">
        <f t="shared" ref="K557:K562" si="1028">(IF(E557="SHORT",IF(H557="",0,G557-H557),IF(E557="LONG",IF(H557="",0,H557-G557))))*D557</f>
        <v>3750</v>
      </c>
      <c r="L557" s="128">
        <f t="shared" ref="L557:L562" si="1029">(IF(E557="SHORT",IF(I557="",0,H557-I557),IF(E557="LONG",IF(I557="",0,(I557-H557)))))*D557</f>
        <v>3300</v>
      </c>
      <c r="M557" s="128">
        <f t="shared" ref="M557:M562" si="1030">(K557+J557+L557)/D557</f>
        <v>335</v>
      </c>
      <c r="N557" s="129">
        <f>M557*D557</f>
        <v>10050</v>
      </c>
    </row>
    <row r="558" spans="1:14" s="87" customFormat="1" ht="14.25" customHeight="1" x14ac:dyDescent="0.25">
      <c r="A558" s="123">
        <v>43441</v>
      </c>
      <c r="B558" s="124" t="s">
        <v>0</v>
      </c>
      <c r="C558" s="124" t="s">
        <v>56</v>
      </c>
      <c r="D558" s="125">
        <v>100</v>
      </c>
      <c r="E558" s="124" t="s">
        <v>1</v>
      </c>
      <c r="F558" s="124">
        <v>31108</v>
      </c>
      <c r="G558" s="124">
        <v>31173</v>
      </c>
      <c r="H558" s="124">
        <v>31253</v>
      </c>
      <c r="I558" s="126">
        <v>31328</v>
      </c>
      <c r="J558" s="127">
        <f t="shared" si="1027"/>
        <v>6500</v>
      </c>
      <c r="K558" s="128">
        <f t="shared" si="1028"/>
        <v>8000</v>
      </c>
      <c r="L558" s="128">
        <f t="shared" si="1029"/>
        <v>7500</v>
      </c>
      <c r="M558" s="128">
        <f t="shared" si="1030"/>
        <v>220</v>
      </c>
      <c r="N558" s="129">
        <f t="shared" ref="N558:N562" si="1031">M558*D558</f>
        <v>22000</v>
      </c>
    </row>
    <row r="559" spans="1:14" s="87" customFormat="1" ht="14.25" customHeight="1" x14ac:dyDescent="0.25">
      <c r="A559" s="103">
        <v>43441</v>
      </c>
      <c r="B559" s="104" t="s">
        <v>31</v>
      </c>
      <c r="C559" s="104" t="s">
        <v>53</v>
      </c>
      <c r="D559" s="105">
        <v>200</v>
      </c>
      <c r="E559" s="104" t="s">
        <v>2</v>
      </c>
      <c r="F559" s="104">
        <v>3617</v>
      </c>
      <c r="G559" s="104">
        <v>3647</v>
      </c>
      <c r="H559" s="104"/>
      <c r="I559" s="106"/>
      <c r="J559" s="107">
        <f t="shared" si="1027"/>
        <v>-6000</v>
      </c>
      <c r="K559" s="108"/>
      <c r="L559" s="108"/>
      <c r="M559" s="108">
        <f t="shared" si="1030"/>
        <v>-30</v>
      </c>
      <c r="N559" s="109">
        <f t="shared" si="1031"/>
        <v>-6000</v>
      </c>
    </row>
    <row r="560" spans="1:14" s="79" customFormat="1" ht="14.25" customHeight="1" x14ac:dyDescent="0.25">
      <c r="A560" s="123">
        <v>43441</v>
      </c>
      <c r="B560" s="124" t="s">
        <v>31</v>
      </c>
      <c r="C560" s="124" t="s">
        <v>53</v>
      </c>
      <c r="D560" s="125">
        <v>200</v>
      </c>
      <c r="E560" s="124" t="s">
        <v>1</v>
      </c>
      <c r="F560" s="124">
        <v>3630</v>
      </c>
      <c r="G560" s="124">
        <v>3655</v>
      </c>
      <c r="H560" s="124">
        <v>3690</v>
      </c>
      <c r="I560" s="126">
        <v>3720</v>
      </c>
      <c r="J560" s="127">
        <f t="shared" si="1027"/>
        <v>5000</v>
      </c>
      <c r="K560" s="128">
        <f t="shared" si="1028"/>
        <v>7000</v>
      </c>
      <c r="L560" s="128">
        <f t="shared" si="1029"/>
        <v>6000</v>
      </c>
      <c r="M560" s="128">
        <f t="shared" si="1030"/>
        <v>90</v>
      </c>
      <c r="N560" s="129">
        <f t="shared" si="1031"/>
        <v>18000</v>
      </c>
    </row>
    <row r="561" spans="1:14" s="87" customFormat="1" ht="14.25" customHeight="1" x14ac:dyDescent="0.25">
      <c r="A561" s="123">
        <v>43441</v>
      </c>
      <c r="B561" s="124" t="s">
        <v>5</v>
      </c>
      <c r="C561" s="124" t="s">
        <v>55</v>
      </c>
      <c r="D561" s="125">
        <v>10000</v>
      </c>
      <c r="E561" s="124" t="s">
        <v>1</v>
      </c>
      <c r="F561" s="124">
        <v>188.45</v>
      </c>
      <c r="G561" s="124">
        <v>189</v>
      </c>
      <c r="H561" s="124">
        <v>189.7</v>
      </c>
      <c r="I561" s="126">
        <v>190.3</v>
      </c>
      <c r="J561" s="127">
        <f t="shared" si="1027"/>
        <v>5500.0000000001137</v>
      </c>
      <c r="K561" s="128">
        <f t="shared" si="1028"/>
        <v>6999.9999999998863</v>
      </c>
      <c r="L561" s="128">
        <f t="shared" si="1029"/>
        <v>6000.0000000002274</v>
      </c>
      <c r="M561" s="128">
        <f t="shared" si="1030"/>
        <v>1.8500000000000225</v>
      </c>
      <c r="N561" s="129">
        <f t="shared" si="1031"/>
        <v>18500.000000000226</v>
      </c>
    </row>
    <row r="562" spans="1:14" s="87" customFormat="1" ht="14.25" customHeight="1" x14ac:dyDescent="0.25">
      <c r="A562" s="123">
        <v>43441</v>
      </c>
      <c r="B562" s="124" t="s">
        <v>49</v>
      </c>
      <c r="C562" s="124" t="s">
        <v>55</v>
      </c>
      <c r="D562" s="125">
        <v>10000</v>
      </c>
      <c r="E562" s="124" t="s">
        <v>1</v>
      </c>
      <c r="F562" s="124">
        <v>138.30000000000001</v>
      </c>
      <c r="G562" s="124">
        <v>138.85</v>
      </c>
      <c r="H562" s="124">
        <v>139.55000000000001</v>
      </c>
      <c r="I562" s="126">
        <v>140.15</v>
      </c>
      <c r="J562" s="127">
        <f t="shared" si="1027"/>
        <v>5499.999999999829</v>
      </c>
      <c r="K562" s="128">
        <f t="shared" si="1028"/>
        <v>7000.000000000171</v>
      </c>
      <c r="L562" s="128">
        <f t="shared" si="1029"/>
        <v>5999.9999999999436</v>
      </c>
      <c r="M562" s="128">
        <f t="shared" si="1030"/>
        <v>1.8499999999999941</v>
      </c>
      <c r="N562" s="129">
        <f t="shared" si="1031"/>
        <v>18499.999999999942</v>
      </c>
    </row>
    <row r="563" spans="1:14" s="79" customFormat="1" ht="14.25" customHeight="1" x14ac:dyDescent="0.25">
      <c r="A563" s="103">
        <v>43440</v>
      </c>
      <c r="B563" s="104" t="s">
        <v>0</v>
      </c>
      <c r="C563" s="104" t="s">
        <v>56</v>
      </c>
      <c r="D563" s="105">
        <v>100</v>
      </c>
      <c r="E563" s="104" t="s">
        <v>2</v>
      </c>
      <c r="F563" s="104">
        <v>31128</v>
      </c>
      <c r="G563" s="104">
        <v>31208</v>
      </c>
      <c r="H563" s="104"/>
      <c r="I563" s="106"/>
      <c r="J563" s="107">
        <f t="shared" ref="J563" si="1032">(IF(E563="SHORT",F563-G563,IF(E563="LONG",G563-F563)))*D563</f>
        <v>-8000</v>
      </c>
      <c r="K563" s="108"/>
      <c r="L563" s="108"/>
      <c r="M563" s="108">
        <f t="shared" ref="M563" si="1033">(K563+J563+L563)/D563</f>
        <v>-80</v>
      </c>
      <c r="N563" s="109">
        <f t="shared" ref="N563" si="1034">M563*D563</f>
        <v>-8000</v>
      </c>
    </row>
    <row r="564" spans="1:14" s="87" customFormat="1" ht="14.25" customHeight="1" x14ac:dyDescent="0.25">
      <c r="A564" s="103">
        <v>43440</v>
      </c>
      <c r="B564" s="104" t="s">
        <v>4</v>
      </c>
      <c r="C564" s="104" t="s">
        <v>56</v>
      </c>
      <c r="D564" s="105">
        <v>30</v>
      </c>
      <c r="E564" s="104" t="s">
        <v>2</v>
      </c>
      <c r="F564" s="104">
        <v>37203</v>
      </c>
      <c r="G564" s="104">
        <v>37103</v>
      </c>
      <c r="H564" s="104"/>
      <c r="I564" s="106"/>
      <c r="J564" s="107">
        <f t="shared" ref="J564:J568" si="1035">(IF(E564="SHORT",F564-G564,IF(E564="LONG",G564-F564)))*D564</f>
        <v>3000</v>
      </c>
      <c r="K564" s="108"/>
      <c r="L564" s="108"/>
      <c r="M564" s="108">
        <f t="shared" ref="M564:M568" si="1036">(K564+J564+L564)/D564</f>
        <v>100</v>
      </c>
      <c r="N564" s="109">
        <f t="shared" ref="N564:N568" si="1037">M564*D564</f>
        <v>3000</v>
      </c>
    </row>
    <row r="565" spans="1:14" s="87" customFormat="1" ht="14.25" customHeight="1" x14ac:dyDescent="0.25">
      <c r="A565" s="103">
        <v>43440</v>
      </c>
      <c r="B565" s="104" t="s">
        <v>5</v>
      </c>
      <c r="C565" s="104" t="s">
        <v>55</v>
      </c>
      <c r="D565" s="105">
        <v>10000</v>
      </c>
      <c r="E565" s="104" t="s">
        <v>2</v>
      </c>
      <c r="F565" s="104">
        <v>186.5</v>
      </c>
      <c r="G565" s="104">
        <v>185.95</v>
      </c>
      <c r="H565" s="104">
        <v>185.25</v>
      </c>
      <c r="I565" s="106"/>
      <c r="J565" s="107">
        <f t="shared" si="1035"/>
        <v>5500.0000000001137</v>
      </c>
      <c r="K565" s="108">
        <f t="shared" ref="K565:K566" si="1038">(IF(E565="SHORT",IF(H565="",0,G565-H565),IF(E565="LONG",IF(H565="",0,H565-G565))))*D565</f>
        <v>6999.9999999998863</v>
      </c>
      <c r="L565" s="108"/>
      <c r="M565" s="108">
        <f t="shared" si="1036"/>
        <v>1.25</v>
      </c>
      <c r="N565" s="109">
        <f t="shared" si="1037"/>
        <v>12500</v>
      </c>
    </row>
    <row r="566" spans="1:14" s="87" customFormat="1" ht="14.25" customHeight="1" x14ac:dyDescent="0.25">
      <c r="A566" s="123">
        <v>43440</v>
      </c>
      <c r="B566" s="124" t="s">
        <v>32</v>
      </c>
      <c r="C566" s="124" t="s">
        <v>53</v>
      </c>
      <c r="D566" s="125">
        <v>2500</v>
      </c>
      <c r="E566" s="124" t="s">
        <v>2</v>
      </c>
      <c r="F566" s="124">
        <v>315.5</v>
      </c>
      <c r="G566" s="124">
        <v>312.75</v>
      </c>
      <c r="H566" s="124">
        <v>309.5</v>
      </c>
      <c r="I566" s="126">
        <v>306.5</v>
      </c>
      <c r="J566" s="127">
        <f t="shared" si="1035"/>
        <v>6875</v>
      </c>
      <c r="K566" s="128">
        <f t="shared" si="1038"/>
        <v>8125</v>
      </c>
      <c r="L566" s="128">
        <f t="shared" ref="L566" si="1039">(IF(E566="SHORT",IF(I566="",0,H566-I566),IF(E566="LONG",IF(I566="",0,(I566-H566)))))*D566</f>
        <v>7500</v>
      </c>
      <c r="M566" s="128">
        <f t="shared" si="1036"/>
        <v>9</v>
      </c>
      <c r="N566" s="129">
        <f t="shared" si="1037"/>
        <v>22500</v>
      </c>
    </row>
    <row r="567" spans="1:14" s="87" customFormat="1" ht="14.25" customHeight="1" x14ac:dyDescent="0.25">
      <c r="A567" s="103">
        <v>43440</v>
      </c>
      <c r="B567" s="104" t="s">
        <v>31</v>
      </c>
      <c r="C567" s="104" t="s">
        <v>53</v>
      </c>
      <c r="D567" s="105">
        <v>200</v>
      </c>
      <c r="E567" s="104" t="s">
        <v>1</v>
      </c>
      <c r="F567" s="104">
        <v>3724</v>
      </c>
      <c r="G567" s="104">
        <v>3748</v>
      </c>
      <c r="H567" s="104"/>
      <c r="I567" s="106"/>
      <c r="J567" s="107">
        <f t="shared" si="1035"/>
        <v>4800</v>
      </c>
      <c r="K567" s="108"/>
      <c r="L567" s="108"/>
      <c r="M567" s="108">
        <f t="shared" si="1036"/>
        <v>24</v>
      </c>
      <c r="N567" s="109">
        <f t="shared" si="1037"/>
        <v>4800</v>
      </c>
    </row>
    <row r="568" spans="1:14" s="79" customFormat="1" ht="14.25" customHeight="1" x14ac:dyDescent="0.25">
      <c r="A568" s="103">
        <v>43440</v>
      </c>
      <c r="B568" s="104" t="s">
        <v>31</v>
      </c>
      <c r="C568" s="104" t="s">
        <v>53</v>
      </c>
      <c r="D568" s="105">
        <v>200</v>
      </c>
      <c r="E568" s="104" t="s">
        <v>1</v>
      </c>
      <c r="F568" s="104">
        <v>3766</v>
      </c>
      <c r="G568" s="104">
        <v>3736</v>
      </c>
      <c r="H568" s="104"/>
      <c r="I568" s="106"/>
      <c r="J568" s="107">
        <f t="shared" si="1035"/>
        <v>-6000</v>
      </c>
      <c r="K568" s="108"/>
      <c r="L568" s="108"/>
      <c r="M568" s="108">
        <f t="shared" si="1036"/>
        <v>-30</v>
      </c>
      <c r="N568" s="109">
        <f t="shared" si="1037"/>
        <v>-6000</v>
      </c>
    </row>
    <row r="569" spans="1:14" s="79" customFormat="1" ht="14.25" customHeight="1" x14ac:dyDescent="0.25">
      <c r="A569" s="123">
        <v>43439</v>
      </c>
      <c r="B569" s="124" t="s">
        <v>4</v>
      </c>
      <c r="C569" s="124" t="s">
        <v>56</v>
      </c>
      <c r="D569" s="125">
        <v>30</v>
      </c>
      <c r="E569" s="124" t="s">
        <v>1</v>
      </c>
      <c r="F569" s="124">
        <v>37238</v>
      </c>
      <c r="G569" s="124">
        <v>37338</v>
      </c>
      <c r="H569" s="124">
        <v>37463</v>
      </c>
      <c r="I569" s="126">
        <v>37578</v>
      </c>
      <c r="J569" s="127">
        <f t="shared" ref="J569:J574" si="1040">(IF(E569="SHORT",F569-G569,IF(E569="LONG",G569-F569)))*D569</f>
        <v>3000</v>
      </c>
      <c r="K569" s="128">
        <f t="shared" ref="K569:K574" si="1041">(IF(E569="SHORT",IF(H569="",0,G569-H569),IF(E569="LONG",IF(H569="",0,H569-G569))))*D569</f>
        <v>3750</v>
      </c>
      <c r="L569" s="128">
        <f t="shared" ref="L569:L574" si="1042">(IF(E569="SHORT",IF(I569="",0,H569-I569),IF(E569="LONG",IF(I569="",0,(I569-H569)))))*D569</f>
        <v>3450</v>
      </c>
      <c r="M569" s="128">
        <f t="shared" ref="M569:M574" si="1043">(K569+J569+L569)/D569</f>
        <v>340</v>
      </c>
      <c r="N569" s="129">
        <f t="shared" ref="N569:N574" si="1044">M569*D569</f>
        <v>10200</v>
      </c>
    </row>
    <row r="570" spans="1:14" s="87" customFormat="1" ht="14.25" customHeight="1" x14ac:dyDescent="0.25">
      <c r="A570" s="103">
        <v>43439</v>
      </c>
      <c r="B570" s="104" t="s">
        <v>0</v>
      </c>
      <c r="C570" s="104" t="s">
        <v>56</v>
      </c>
      <c r="D570" s="105">
        <v>100</v>
      </c>
      <c r="E570" s="104" t="s">
        <v>1</v>
      </c>
      <c r="F570" s="104">
        <v>30981</v>
      </c>
      <c r="G570" s="104">
        <v>31046</v>
      </c>
      <c r="H570" s="104"/>
      <c r="I570" s="106"/>
      <c r="J570" s="107">
        <f t="shared" si="1040"/>
        <v>6500</v>
      </c>
      <c r="K570" s="108"/>
      <c r="L570" s="108"/>
      <c r="M570" s="108">
        <f t="shared" si="1043"/>
        <v>65</v>
      </c>
      <c r="N570" s="109">
        <f t="shared" si="1044"/>
        <v>6500</v>
      </c>
    </row>
    <row r="571" spans="1:14" s="87" customFormat="1" ht="14.25" customHeight="1" x14ac:dyDescent="0.25">
      <c r="A571" s="103">
        <v>43439</v>
      </c>
      <c r="B571" s="104" t="s">
        <v>5</v>
      </c>
      <c r="C571" s="104" t="s">
        <v>55</v>
      </c>
      <c r="D571" s="105">
        <v>10000</v>
      </c>
      <c r="E571" s="104" t="s">
        <v>2</v>
      </c>
      <c r="F571" s="104">
        <v>186.1</v>
      </c>
      <c r="G571" s="104">
        <v>185.55</v>
      </c>
      <c r="H571" s="104"/>
      <c r="I571" s="106"/>
      <c r="J571" s="107">
        <f t="shared" si="1040"/>
        <v>5499.999999999829</v>
      </c>
      <c r="K571" s="108"/>
      <c r="L571" s="108"/>
      <c r="M571" s="108">
        <f t="shared" si="1043"/>
        <v>0.54999999999998295</v>
      </c>
      <c r="N571" s="109">
        <f t="shared" si="1044"/>
        <v>5499.999999999829</v>
      </c>
    </row>
    <row r="572" spans="1:14" s="87" customFormat="1" ht="14.25" customHeight="1" x14ac:dyDescent="0.25">
      <c r="A572" s="103">
        <v>43439</v>
      </c>
      <c r="B572" s="104" t="s">
        <v>48</v>
      </c>
      <c r="C572" s="104" t="s">
        <v>55</v>
      </c>
      <c r="D572" s="105">
        <v>500</v>
      </c>
      <c r="E572" s="104" t="s">
        <v>1</v>
      </c>
      <c r="F572" s="104">
        <v>785.55</v>
      </c>
      <c r="G572" s="104">
        <v>791.5</v>
      </c>
      <c r="H572" s="104"/>
      <c r="I572" s="106"/>
      <c r="J572" s="107">
        <f t="shared" si="1040"/>
        <v>2975.0000000000227</v>
      </c>
      <c r="K572" s="108"/>
      <c r="L572" s="108"/>
      <c r="M572" s="108">
        <f t="shared" si="1043"/>
        <v>5.9500000000000455</v>
      </c>
      <c r="N572" s="109">
        <f t="shared" si="1044"/>
        <v>2975.0000000000227</v>
      </c>
    </row>
    <row r="573" spans="1:14" s="87" customFormat="1" ht="14.25" customHeight="1" x14ac:dyDescent="0.25">
      <c r="A573" s="103">
        <v>43439</v>
      </c>
      <c r="B573" s="104" t="s">
        <v>6</v>
      </c>
      <c r="C573" s="104" t="s">
        <v>55</v>
      </c>
      <c r="D573" s="105">
        <v>10000</v>
      </c>
      <c r="E573" s="104" t="s">
        <v>2</v>
      </c>
      <c r="F573" s="104">
        <v>140.9</v>
      </c>
      <c r="G573" s="104">
        <v>140.35</v>
      </c>
      <c r="H573" s="104"/>
      <c r="I573" s="106"/>
      <c r="J573" s="107">
        <f t="shared" si="1040"/>
        <v>5500.0000000001137</v>
      </c>
      <c r="K573" s="108"/>
      <c r="L573" s="108"/>
      <c r="M573" s="108">
        <f t="shared" si="1043"/>
        <v>0.55000000000001137</v>
      </c>
      <c r="N573" s="109">
        <f t="shared" si="1044"/>
        <v>5500.0000000001137</v>
      </c>
    </row>
    <row r="574" spans="1:14" s="79" customFormat="1" ht="14.25" customHeight="1" x14ac:dyDescent="0.25">
      <c r="A574" s="123">
        <v>43439</v>
      </c>
      <c r="B574" s="124" t="s">
        <v>31</v>
      </c>
      <c r="C574" s="124" t="s">
        <v>53</v>
      </c>
      <c r="D574" s="125">
        <v>200</v>
      </c>
      <c r="E574" s="124" t="s">
        <v>1</v>
      </c>
      <c r="F574" s="124">
        <v>3706</v>
      </c>
      <c r="G574" s="124">
        <v>3731</v>
      </c>
      <c r="H574" s="124">
        <v>3766</v>
      </c>
      <c r="I574" s="126">
        <v>3796</v>
      </c>
      <c r="J574" s="127">
        <f t="shared" si="1040"/>
        <v>5000</v>
      </c>
      <c r="K574" s="128">
        <f t="shared" si="1041"/>
        <v>7000</v>
      </c>
      <c r="L574" s="128">
        <f t="shared" si="1042"/>
        <v>6000</v>
      </c>
      <c r="M574" s="128">
        <f t="shared" si="1043"/>
        <v>90</v>
      </c>
      <c r="N574" s="129">
        <f t="shared" si="1044"/>
        <v>18000</v>
      </c>
    </row>
    <row r="575" spans="1:14" s="79" customFormat="1" ht="14.25" customHeight="1" x14ac:dyDescent="0.25">
      <c r="A575" s="123">
        <v>43438</v>
      </c>
      <c r="B575" s="124" t="s">
        <v>32</v>
      </c>
      <c r="C575" s="124" t="s">
        <v>53</v>
      </c>
      <c r="D575" s="125">
        <v>2500</v>
      </c>
      <c r="E575" s="124" t="s">
        <v>1</v>
      </c>
      <c r="F575" s="124">
        <v>309.2</v>
      </c>
      <c r="G575" s="124">
        <v>311.95</v>
      </c>
      <c r="H575" s="124">
        <v>315.2</v>
      </c>
      <c r="I575" s="126">
        <v>318.2</v>
      </c>
      <c r="J575" s="127">
        <f t="shared" ref="J575:J577" si="1045">(IF(E575="SHORT",F575-G575,IF(E575="LONG",G575-F575)))*D575</f>
        <v>6875</v>
      </c>
      <c r="K575" s="128">
        <f t="shared" ref="K575:K577" si="1046">(IF(E575="SHORT",IF(H575="",0,G575-H575),IF(E575="LONG",IF(H575="",0,H575-G575))))*D575</f>
        <v>8125</v>
      </c>
      <c r="L575" s="128">
        <f t="shared" ref="L575" si="1047">(IF(E575="SHORT",IF(I575="",0,H575-I575),IF(E575="LONG",IF(I575="",0,(I575-H575)))))*D575</f>
        <v>7500</v>
      </c>
      <c r="M575" s="128">
        <f t="shared" ref="M575:M577" si="1048">(K575+J575+L575)/D575</f>
        <v>9</v>
      </c>
      <c r="N575" s="129">
        <f t="shared" ref="N575:N577" si="1049">M575*D575</f>
        <v>22500</v>
      </c>
    </row>
    <row r="576" spans="1:14" s="79" customFormat="1" ht="14.25" customHeight="1" x14ac:dyDescent="0.25">
      <c r="A576" s="103">
        <v>43438</v>
      </c>
      <c r="B576" s="104" t="s">
        <v>31</v>
      </c>
      <c r="C576" s="104" t="s">
        <v>53</v>
      </c>
      <c r="D576" s="105">
        <v>200</v>
      </c>
      <c r="E576" s="104" t="s">
        <v>1</v>
      </c>
      <c r="F576" s="104">
        <v>3850</v>
      </c>
      <c r="G576" s="104">
        <v>3820</v>
      </c>
      <c r="H576" s="104"/>
      <c r="I576" s="106"/>
      <c r="J576" s="107">
        <f t="shared" si="1045"/>
        <v>-6000</v>
      </c>
      <c r="K576" s="108"/>
      <c r="L576" s="108"/>
      <c r="M576" s="108">
        <f t="shared" si="1048"/>
        <v>-30</v>
      </c>
      <c r="N576" s="109">
        <f t="shared" si="1049"/>
        <v>-6000</v>
      </c>
    </row>
    <row r="577" spans="1:14" s="79" customFormat="1" ht="14.25" customHeight="1" x14ac:dyDescent="0.25">
      <c r="A577" s="103">
        <v>43438</v>
      </c>
      <c r="B577" s="104" t="s">
        <v>0</v>
      </c>
      <c r="C577" s="104" t="s">
        <v>56</v>
      </c>
      <c r="D577" s="105">
        <v>100</v>
      </c>
      <c r="E577" s="104" t="s">
        <v>1</v>
      </c>
      <c r="F577" s="104">
        <v>30930</v>
      </c>
      <c r="G577" s="104">
        <v>30995</v>
      </c>
      <c r="H577" s="104">
        <v>31075</v>
      </c>
      <c r="I577" s="106"/>
      <c r="J577" s="107">
        <f t="shared" si="1045"/>
        <v>6500</v>
      </c>
      <c r="K577" s="108">
        <f t="shared" si="1046"/>
        <v>8000</v>
      </c>
      <c r="L577" s="108"/>
      <c r="M577" s="108">
        <f t="shared" si="1048"/>
        <v>145</v>
      </c>
      <c r="N577" s="109">
        <f t="shared" si="1049"/>
        <v>14500</v>
      </c>
    </row>
    <row r="578" spans="1:14" s="87" customFormat="1" ht="14.25" customHeight="1" x14ac:dyDescent="0.25">
      <c r="A578" s="103">
        <v>43438</v>
      </c>
      <c r="B578" s="104" t="s">
        <v>48</v>
      </c>
      <c r="C578" s="104" t="s">
        <v>55</v>
      </c>
      <c r="D578" s="105">
        <v>500</v>
      </c>
      <c r="E578" s="104" t="s">
        <v>1</v>
      </c>
      <c r="F578" s="104">
        <v>793.8</v>
      </c>
      <c r="G578" s="104">
        <v>799.5</v>
      </c>
      <c r="H578" s="104"/>
      <c r="I578" s="106"/>
      <c r="J578" s="107">
        <f t="shared" ref="J578:J580" si="1050">(IF(E578="SHORT",F578-G578,IF(E578="LONG",G578-F578)))*D578</f>
        <v>2850.0000000000227</v>
      </c>
      <c r="K578" s="108"/>
      <c r="L578" s="108"/>
      <c r="M578" s="108">
        <f t="shared" ref="M578:M580" si="1051">(K578+J578+L578)/D578</f>
        <v>5.7000000000000455</v>
      </c>
      <c r="N578" s="109">
        <f t="shared" ref="N578:N580" si="1052">M578*D578</f>
        <v>2850.0000000000227</v>
      </c>
    </row>
    <row r="579" spans="1:14" s="87" customFormat="1" ht="14.25" customHeight="1" x14ac:dyDescent="0.25">
      <c r="A579" s="103">
        <v>43438</v>
      </c>
      <c r="B579" s="104" t="s">
        <v>49</v>
      </c>
      <c r="C579" s="104" t="s">
        <v>55</v>
      </c>
      <c r="D579" s="105">
        <v>10000</v>
      </c>
      <c r="E579" s="104" t="s">
        <v>1</v>
      </c>
      <c r="F579" s="104">
        <v>140</v>
      </c>
      <c r="G579" s="104">
        <v>140.55000000000001</v>
      </c>
      <c r="H579" s="104"/>
      <c r="I579" s="106"/>
      <c r="J579" s="107">
        <f t="shared" si="1050"/>
        <v>5500.0000000001137</v>
      </c>
      <c r="K579" s="108"/>
      <c r="L579" s="108"/>
      <c r="M579" s="108">
        <f t="shared" si="1051"/>
        <v>0.55000000000001137</v>
      </c>
      <c r="N579" s="109">
        <f t="shared" si="1052"/>
        <v>5500.0000000001137</v>
      </c>
    </row>
    <row r="580" spans="1:14" s="79" customFormat="1" ht="14.25" customHeight="1" x14ac:dyDescent="0.25">
      <c r="A580" s="123">
        <v>43438</v>
      </c>
      <c r="B580" s="124" t="s">
        <v>5</v>
      </c>
      <c r="C580" s="124" t="s">
        <v>55</v>
      </c>
      <c r="D580" s="125">
        <v>10000</v>
      </c>
      <c r="E580" s="124" t="s">
        <v>1</v>
      </c>
      <c r="F580" s="124">
        <v>185.45</v>
      </c>
      <c r="G580" s="124">
        <v>186</v>
      </c>
      <c r="H580" s="124">
        <v>186.7</v>
      </c>
      <c r="I580" s="126">
        <v>187.35</v>
      </c>
      <c r="J580" s="127">
        <f t="shared" si="1050"/>
        <v>5500.0000000001137</v>
      </c>
      <c r="K580" s="128">
        <f t="shared" ref="K580" si="1053">(IF(E580="SHORT",IF(H580="",0,G580-H580),IF(E580="LONG",IF(H580="",0,H580-G580))))*D580</f>
        <v>6999.9999999998863</v>
      </c>
      <c r="L580" s="128">
        <f t="shared" ref="L580" si="1054">(IF(E580="SHORT",IF(I580="",0,H580-I580),IF(E580="LONG",IF(I580="",0,(I580-H580)))))*D580</f>
        <v>6500.0000000000564</v>
      </c>
      <c r="M580" s="128">
        <f t="shared" si="1051"/>
        <v>1.9000000000000059</v>
      </c>
      <c r="N580" s="129">
        <f t="shared" si="1052"/>
        <v>19000.000000000058</v>
      </c>
    </row>
    <row r="581" spans="1:14" s="87" customFormat="1" ht="14.25" customHeight="1" x14ac:dyDescent="0.25">
      <c r="A581" s="123">
        <v>43438</v>
      </c>
      <c r="B581" s="124" t="s">
        <v>6</v>
      </c>
      <c r="C581" s="124" t="s">
        <v>55</v>
      </c>
      <c r="D581" s="125">
        <v>10000</v>
      </c>
      <c r="E581" s="124" t="s">
        <v>1</v>
      </c>
      <c r="F581" s="124">
        <v>139.30000000000001</v>
      </c>
      <c r="G581" s="124">
        <v>139.85</v>
      </c>
      <c r="H581" s="124">
        <v>140.55000000000001</v>
      </c>
      <c r="I581" s="126">
        <v>141.15</v>
      </c>
      <c r="J581" s="127">
        <f t="shared" ref="J581" si="1055">(IF(E581="SHORT",F581-G581,IF(E581="LONG",G581-F581)))*D581</f>
        <v>5499.999999999829</v>
      </c>
      <c r="K581" s="128">
        <f t="shared" ref="K581" si="1056">(IF(E581="SHORT",IF(H581="",0,G581-H581),IF(E581="LONG",IF(H581="",0,H581-G581))))*D581</f>
        <v>7000.000000000171</v>
      </c>
      <c r="L581" s="128">
        <f t="shared" ref="L581" si="1057">(IF(E581="SHORT",IF(I581="",0,H581-I581),IF(E581="LONG",IF(I581="",0,(I581-H581)))))*D581</f>
        <v>5999.9999999999436</v>
      </c>
      <c r="M581" s="128">
        <f t="shared" ref="M581" si="1058">(K581+J581+L581)/D581</f>
        <v>1.8499999999999941</v>
      </c>
      <c r="N581" s="129">
        <f t="shared" ref="N581" si="1059">M581*D581</f>
        <v>18499.999999999942</v>
      </c>
    </row>
    <row r="582" spans="1:14" s="79" customFormat="1" ht="14.25" customHeight="1" x14ac:dyDescent="0.25">
      <c r="A582" s="123">
        <v>43437</v>
      </c>
      <c r="B582" s="124" t="s">
        <v>4</v>
      </c>
      <c r="C582" s="124" t="s">
        <v>56</v>
      </c>
      <c r="D582" s="125">
        <v>30</v>
      </c>
      <c r="E582" s="124" t="s">
        <v>1</v>
      </c>
      <c r="F582" s="124">
        <v>36000</v>
      </c>
      <c r="G582" s="124">
        <v>36100</v>
      </c>
      <c r="H582" s="124">
        <v>36225</v>
      </c>
      <c r="I582" s="126">
        <v>36340</v>
      </c>
      <c r="J582" s="127">
        <f t="shared" ref="J582:J585" si="1060">(IF(E582="SHORT",F582-G582,IF(E582="LONG",G582-F582)))*D582</f>
        <v>3000</v>
      </c>
      <c r="K582" s="128">
        <f t="shared" ref="K582:K583" si="1061">(IF(E582="SHORT",IF(H582="",0,G582-H582),IF(E582="LONG",IF(H582="",0,H582-G582))))*D582</f>
        <v>3750</v>
      </c>
      <c r="L582" s="128">
        <f t="shared" ref="L582:L583" si="1062">(IF(E582="SHORT",IF(I582="",0,H582-I582),IF(E582="LONG",IF(I582="",0,(I582-H582)))))*D582</f>
        <v>3450</v>
      </c>
      <c r="M582" s="128">
        <f t="shared" ref="M582:M585" si="1063">(K582+J582+L582)/D582</f>
        <v>340</v>
      </c>
      <c r="N582" s="129">
        <f t="shared" ref="N582:N585" si="1064">M582*D582</f>
        <v>10200</v>
      </c>
    </row>
    <row r="583" spans="1:14" s="87" customFormat="1" ht="14.25" customHeight="1" x14ac:dyDescent="0.25">
      <c r="A583" s="123">
        <v>43437</v>
      </c>
      <c r="B583" s="124" t="s">
        <v>0</v>
      </c>
      <c r="C583" s="124" t="s">
        <v>56</v>
      </c>
      <c r="D583" s="125">
        <v>100</v>
      </c>
      <c r="E583" s="124" t="s">
        <v>1</v>
      </c>
      <c r="F583" s="124">
        <v>30670</v>
      </c>
      <c r="G583" s="124">
        <v>30735</v>
      </c>
      <c r="H583" s="124">
        <v>30815</v>
      </c>
      <c r="I583" s="126">
        <v>30885</v>
      </c>
      <c r="J583" s="127">
        <f t="shared" si="1060"/>
        <v>6500</v>
      </c>
      <c r="K583" s="128">
        <f t="shared" si="1061"/>
        <v>8000</v>
      </c>
      <c r="L583" s="128">
        <f t="shared" si="1062"/>
        <v>7000</v>
      </c>
      <c r="M583" s="128">
        <f t="shared" si="1063"/>
        <v>215</v>
      </c>
      <c r="N583" s="129">
        <f t="shared" si="1064"/>
        <v>21500</v>
      </c>
    </row>
    <row r="584" spans="1:14" s="79" customFormat="1" ht="14.25" customHeight="1" x14ac:dyDescent="0.25">
      <c r="A584" s="103">
        <v>43437</v>
      </c>
      <c r="B584" s="104" t="s">
        <v>31</v>
      </c>
      <c r="C584" s="104" t="s">
        <v>53</v>
      </c>
      <c r="D584" s="105">
        <v>200</v>
      </c>
      <c r="E584" s="104" t="s">
        <v>1</v>
      </c>
      <c r="F584" s="104">
        <v>3749</v>
      </c>
      <c r="G584" s="104">
        <v>3774</v>
      </c>
      <c r="H584" s="104"/>
      <c r="I584" s="106"/>
      <c r="J584" s="107">
        <f t="shared" si="1060"/>
        <v>5000</v>
      </c>
      <c r="K584" s="108"/>
      <c r="L584" s="108"/>
      <c r="M584" s="108">
        <f t="shared" si="1063"/>
        <v>25</v>
      </c>
      <c r="N584" s="109">
        <f t="shared" si="1064"/>
        <v>5000</v>
      </c>
    </row>
    <row r="585" spans="1:14" s="87" customFormat="1" ht="14.25" customHeight="1" x14ac:dyDescent="0.25">
      <c r="A585" s="103">
        <v>43437</v>
      </c>
      <c r="B585" s="104" t="s">
        <v>32</v>
      </c>
      <c r="C585" s="104" t="s">
        <v>53</v>
      </c>
      <c r="D585" s="105">
        <v>2500</v>
      </c>
      <c r="E585" s="104" t="s">
        <v>1</v>
      </c>
      <c r="F585" s="104">
        <v>315.75</v>
      </c>
      <c r="G585" s="104">
        <v>312.75</v>
      </c>
      <c r="H585" s="104"/>
      <c r="I585" s="106"/>
      <c r="J585" s="107">
        <f t="shared" si="1060"/>
        <v>-7500</v>
      </c>
      <c r="K585" s="108"/>
      <c r="L585" s="108"/>
      <c r="M585" s="108">
        <f t="shared" si="1063"/>
        <v>-3</v>
      </c>
      <c r="N585" s="109">
        <f t="shared" si="1064"/>
        <v>-7500</v>
      </c>
    </row>
    <row r="586" spans="1:14" s="87" customFormat="1" ht="14.25" customHeight="1" x14ac:dyDescent="0.25">
      <c r="A586" s="123">
        <v>43434</v>
      </c>
      <c r="B586" s="124" t="s">
        <v>5</v>
      </c>
      <c r="C586" s="124" t="s">
        <v>55</v>
      </c>
      <c r="D586" s="125">
        <v>10000</v>
      </c>
      <c r="E586" s="124" t="s">
        <v>1</v>
      </c>
      <c r="F586" s="124">
        <v>179.25</v>
      </c>
      <c r="G586" s="124">
        <v>179.8</v>
      </c>
      <c r="H586" s="124">
        <v>180.5</v>
      </c>
      <c r="I586" s="126">
        <v>181.1</v>
      </c>
      <c r="J586" s="127">
        <f t="shared" ref="J586:J590" si="1065">(IF(E586="SHORT",F586-G586,IF(E586="LONG",G586-F586)))*D586</f>
        <v>5500.0000000001137</v>
      </c>
      <c r="K586" s="128">
        <f t="shared" ref="K586:K590" si="1066">(IF(E586="SHORT",IF(H586="",0,G586-H586),IF(E586="LONG",IF(H586="",0,H586-G586))))*D586</f>
        <v>6999.9999999998863</v>
      </c>
      <c r="L586" s="128">
        <f t="shared" ref="L586:L590" si="1067">(IF(E586="SHORT",IF(I586="",0,H586-I586),IF(E586="LONG",IF(I586="",0,(I586-H586)))))*D586</f>
        <v>5999.9999999999436</v>
      </c>
      <c r="M586" s="128">
        <f t="shared" ref="M586:M590" si="1068">(K586+J586+L586)/D586</f>
        <v>1.8499999999999941</v>
      </c>
      <c r="N586" s="129">
        <f t="shared" ref="N586:N590" si="1069">M586*D586</f>
        <v>18499.999999999942</v>
      </c>
    </row>
    <row r="587" spans="1:14" s="87" customFormat="1" ht="14.25" customHeight="1" x14ac:dyDescent="0.25">
      <c r="A587" s="103">
        <v>43434</v>
      </c>
      <c r="B587" s="104" t="s">
        <v>0</v>
      </c>
      <c r="C587" s="104" t="s">
        <v>56</v>
      </c>
      <c r="D587" s="105">
        <v>100</v>
      </c>
      <c r="E587" s="104" t="s">
        <v>2</v>
      </c>
      <c r="F587" s="104">
        <v>30212</v>
      </c>
      <c r="G587" s="104">
        <v>30147</v>
      </c>
      <c r="H587" s="104"/>
      <c r="I587" s="106"/>
      <c r="J587" s="107">
        <f t="shared" si="1065"/>
        <v>6500</v>
      </c>
      <c r="K587" s="108"/>
      <c r="L587" s="108"/>
      <c r="M587" s="108">
        <f t="shared" si="1068"/>
        <v>65</v>
      </c>
      <c r="N587" s="109">
        <f t="shared" si="1069"/>
        <v>6500</v>
      </c>
    </row>
    <row r="588" spans="1:14" s="87" customFormat="1" ht="14.25" customHeight="1" x14ac:dyDescent="0.25">
      <c r="A588" s="123">
        <v>43434</v>
      </c>
      <c r="B588" s="124" t="s">
        <v>4</v>
      </c>
      <c r="C588" s="124" t="s">
        <v>56</v>
      </c>
      <c r="D588" s="125">
        <v>30</v>
      </c>
      <c r="E588" s="124" t="s">
        <v>2</v>
      </c>
      <c r="F588" s="124">
        <v>35641</v>
      </c>
      <c r="G588" s="124">
        <v>35541</v>
      </c>
      <c r="H588" s="124">
        <v>35416</v>
      </c>
      <c r="I588" s="126">
        <v>35301</v>
      </c>
      <c r="J588" s="127">
        <f t="shared" si="1065"/>
        <v>3000</v>
      </c>
      <c r="K588" s="128">
        <f t="shared" si="1066"/>
        <v>3750</v>
      </c>
      <c r="L588" s="128">
        <f t="shared" si="1067"/>
        <v>3450</v>
      </c>
      <c r="M588" s="128">
        <f t="shared" si="1068"/>
        <v>340</v>
      </c>
      <c r="N588" s="129">
        <f t="shared" si="1069"/>
        <v>10200</v>
      </c>
    </row>
    <row r="589" spans="1:14" s="87" customFormat="1" ht="14.25" customHeight="1" x14ac:dyDescent="0.25">
      <c r="A589" s="103">
        <v>43434</v>
      </c>
      <c r="B589" s="104" t="s">
        <v>32</v>
      </c>
      <c r="C589" s="104" t="s">
        <v>53</v>
      </c>
      <c r="D589" s="105">
        <v>2500</v>
      </c>
      <c r="E589" s="104" t="s">
        <v>1</v>
      </c>
      <c r="F589" s="104">
        <v>322</v>
      </c>
      <c r="G589" s="104">
        <v>318.75</v>
      </c>
      <c r="H589" s="104"/>
      <c r="I589" s="106"/>
      <c r="J589" s="107">
        <f t="shared" si="1065"/>
        <v>-8125</v>
      </c>
      <c r="K589" s="108"/>
      <c r="L589" s="108"/>
      <c r="M589" s="108">
        <f t="shared" si="1068"/>
        <v>-3.25</v>
      </c>
      <c r="N589" s="109">
        <f t="shared" si="1069"/>
        <v>-8125</v>
      </c>
    </row>
    <row r="590" spans="1:14" s="87" customFormat="1" ht="14.25" customHeight="1" x14ac:dyDescent="0.25">
      <c r="A590" s="123">
        <v>43434</v>
      </c>
      <c r="B590" s="124" t="s">
        <v>31</v>
      </c>
      <c r="C590" s="124" t="s">
        <v>53</v>
      </c>
      <c r="D590" s="125">
        <v>200</v>
      </c>
      <c r="E590" s="124" t="s">
        <v>2</v>
      </c>
      <c r="F590" s="124">
        <v>3602</v>
      </c>
      <c r="G590" s="124">
        <v>3577</v>
      </c>
      <c r="H590" s="124">
        <v>3542</v>
      </c>
      <c r="I590" s="126">
        <v>3512</v>
      </c>
      <c r="J590" s="127">
        <f t="shared" si="1065"/>
        <v>5000</v>
      </c>
      <c r="K590" s="128">
        <f t="shared" si="1066"/>
        <v>7000</v>
      </c>
      <c r="L590" s="128">
        <f t="shared" si="1067"/>
        <v>6000</v>
      </c>
      <c r="M590" s="128">
        <f t="shared" si="1068"/>
        <v>90</v>
      </c>
      <c r="N590" s="129">
        <f t="shared" si="1069"/>
        <v>18000</v>
      </c>
    </row>
    <row r="591" spans="1:14" s="87" customFormat="1" ht="14.25" customHeight="1" x14ac:dyDescent="0.25">
      <c r="A591" s="103">
        <v>43433</v>
      </c>
      <c r="B591" s="104" t="s">
        <v>32</v>
      </c>
      <c r="C591" s="104" t="s">
        <v>53</v>
      </c>
      <c r="D591" s="105">
        <v>2500</v>
      </c>
      <c r="E591" s="104" t="s">
        <v>1</v>
      </c>
      <c r="F591" s="104">
        <v>322.3</v>
      </c>
      <c r="G591" s="104">
        <v>319.3</v>
      </c>
      <c r="H591" s="104"/>
      <c r="I591" s="106"/>
      <c r="J591" s="107">
        <f t="shared" ref="J591:J596" si="1070">(IF(E591="SHORT",F591-G591,IF(E591="LONG",G591-F591)))*D591</f>
        <v>-7500</v>
      </c>
      <c r="K591" s="108"/>
      <c r="L591" s="108"/>
      <c r="M591" s="108">
        <f t="shared" ref="M591:M596" si="1071">(K591+J591+L591)/D591</f>
        <v>-3</v>
      </c>
      <c r="N591" s="109">
        <f t="shared" ref="N591:N596" si="1072">M591*D591</f>
        <v>-7500</v>
      </c>
    </row>
    <row r="592" spans="1:14" s="87" customFormat="1" ht="14.25" customHeight="1" x14ac:dyDescent="0.25">
      <c r="A592" s="103">
        <v>43433</v>
      </c>
      <c r="B592" s="104" t="s">
        <v>31</v>
      </c>
      <c r="C592" s="104" t="s">
        <v>53</v>
      </c>
      <c r="D592" s="105">
        <v>200</v>
      </c>
      <c r="E592" s="104" t="s">
        <v>2</v>
      </c>
      <c r="F592" s="104">
        <v>3549</v>
      </c>
      <c r="G592" s="104">
        <v>3524</v>
      </c>
      <c r="H592" s="104">
        <v>3489</v>
      </c>
      <c r="I592" s="106"/>
      <c r="J592" s="107">
        <f t="shared" si="1070"/>
        <v>5000</v>
      </c>
      <c r="K592" s="108">
        <f t="shared" ref="K592:K596" si="1073">(IF(E592="SHORT",IF(H592="",0,G592-H592),IF(E592="LONG",IF(H592="",0,H592-G592))))*D592</f>
        <v>7000</v>
      </c>
      <c r="L592" s="108"/>
      <c r="M592" s="108">
        <f t="shared" si="1071"/>
        <v>60</v>
      </c>
      <c r="N592" s="109">
        <f t="shared" si="1072"/>
        <v>12000</v>
      </c>
    </row>
    <row r="593" spans="1:14" s="87" customFormat="1" ht="14.25" customHeight="1" x14ac:dyDescent="0.25">
      <c r="A593" s="103">
        <v>43433</v>
      </c>
      <c r="B593" s="104" t="s">
        <v>5</v>
      </c>
      <c r="C593" s="104" t="s">
        <v>55</v>
      </c>
      <c r="D593" s="105">
        <v>10000</v>
      </c>
      <c r="E593" s="104" t="s">
        <v>1</v>
      </c>
      <c r="F593" s="104">
        <v>178.8</v>
      </c>
      <c r="G593" s="104">
        <v>178.2</v>
      </c>
      <c r="H593" s="104"/>
      <c r="I593" s="106"/>
      <c r="J593" s="107">
        <f t="shared" si="1070"/>
        <v>-6000.0000000002274</v>
      </c>
      <c r="K593" s="108">
        <f t="shared" si="1073"/>
        <v>0</v>
      </c>
      <c r="L593" s="108"/>
      <c r="M593" s="108">
        <f t="shared" si="1071"/>
        <v>-0.60000000000002274</v>
      </c>
      <c r="N593" s="109">
        <f t="shared" si="1072"/>
        <v>-6000.0000000002274</v>
      </c>
    </row>
    <row r="594" spans="1:14" s="87" customFormat="1" ht="14.25" customHeight="1" x14ac:dyDescent="0.25">
      <c r="A594" s="103">
        <v>43433</v>
      </c>
      <c r="B594" s="104" t="s">
        <v>3</v>
      </c>
      <c r="C594" s="104" t="s">
        <v>55</v>
      </c>
      <c r="D594" s="105">
        <v>2000</v>
      </c>
      <c r="E594" s="104" t="s">
        <v>2</v>
      </c>
      <c r="F594" s="104">
        <v>429.85</v>
      </c>
      <c r="G594" s="104">
        <v>426.85</v>
      </c>
      <c r="H594" s="104"/>
      <c r="I594" s="106"/>
      <c r="J594" s="107">
        <f t="shared" si="1070"/>
        <v>6000</v>
      </c>
      <c r="K594" s="108"/>
      <c r="L594" s="108"/>
      <c r="M594" s="108">
        <f t="shared" si="1071"/>
        <v>3</v>
      </c>
      <c r="N594" s="109">
        <f t="shared" si="1072"/>
        <v>6000</v>
      </c>
    </row>
    <row r="595" spans="1:14" s="87" customFormat="1" ht="14.25" customHeight="1" x14ac:dyDescent="0.25">
      <c r="A595" s="103">
        <v>43433</v>
      </c>
      <c r="B595" s="104" t="s">
        <v>4</v>
      </c>
      <c r="C595" s="104" t="s">
        <v>56</v>
      </c>
      <c r="D595" s="105">
        <v>30</v>
      </c>
      <c r="E595" s="104" t="s">
        <v>2</v>
      </c>
      <c r="F595" s="104">
        <v>35876</v>
      </c>
      <c r="G595" s="104">
        <v>35776</v>
      </c>
      <c r="H595" s="104">
        <v>35651</v>
      </c>
      <c r="I595" s="106"/>
      <c r="J595" s="107">
        <f t="shared" si="1070"/>
        <v>3000</v>
      </c>
      <c r="K595" s="108">
        <f t="shared" si="1073"/>
        <v>3750</v>
      </c>
      <c r="L595" s="108"/>
      <c r="M595" s="108">
        <f t="shared" si="1071"/>
        <v>225</v>
      </c>
      <c r="N595" s="109">
        <f>M595*D595</f>
        <v>6750</v>
      </c>
    </row>
    <row r="596" spans="1:14" s="87" customFormat="1" ht="14.25" customHeight="1" x14ac:dyDescent="0.25">
      <c r="A596" s="103">
        <v>43433</v>
      </c>
      <c r="B596" s="104" t="s">
        <v>0</v>
      </c>
      <c r="C596" s="104" t="s">
        <v>56</v>
      </c>
      <c r="D596" s="105">
        <v>100</v>
      </c>
      <c r="E596" s="104" t="s">
        <v>2</v>
      </c>
      <c r="F596" s="104">
        <v>30330</v>
      </c>
      <c r="G596" s="104">
        <v>30265</v>
      </c>
      <c r="H596" s="104">
        <v>30185</v>
      </c>
      <c r="I596" s="106"/>
      <c r="J596" s="107">
        <f t="shared" si="1070"/>
        <v>6500</v>
      </c>
      <c r="K596" s="108">
        <f t="shared" si="1073"/>
        <v>8000</v>
      </c>
      <c r="L596" s="108"/>
      <c r="M596" s="108">
        <f t="shared" si="1071"/>
        <v>145</v>
      </c>
      <c r="N596" s="109">
        <f t="shared" si="1072"/>
        <v>14500</v>
      </c>
    </row>
    <row r="597" spans="1:14" s="87" customFormat="1" ht="14.25" customHeight="1" x14ac:dyDescent="0.25">
      <c r="A597" s="103">
        <v>43432</v>
      </c>
      <c r="B597" s="104" t="s">
        <v>31</v>
      </c>
      <c r="C597" s="104" t="s">
        <v>53</v>
      </c>
      <c r="D597" s="105">
        <v>200</v>
      </c>
      <c r="E597" s="104" t="s">
        <v>2</v>
      </c>
      <c r="F597" s="104">
        <v>3655</v>
      </c>
      <c r="G597" s="104">
        <v>3630</v>
      </c>
      <c r="H597" s="104">
        <v>3595</v>
      </c>
      <c r="I597" s="106"/>
      <c r="J597" s="107">
        <f t="shared" ref="J597:J603" si="1074">(IF(E597="SHORT",F597-G597,IF(E597="LONG",G597-F597)))*D597</f>
        <v>5000</v>
      </c>
      <c r="K597" s="108">
        <f t="shared" ref="K597:K603" si="1075">(IF(E597="SHORT",IF(H597="",0,G597-H597),IF(E597="LONG",IF(H597="",0,H597-G597))))*D597</f>
        <v>7000</v>
      </c>
      <c r="L597" s="108"/>
      <c r="M597" s="108">
        <f t="shared" ref="M597:M603" si="1076">(K597+J597+L597)/D597</f>
        <v>60</v>
      </c>
      <c r="N597" s="109">
        <f t="shared" ref="N597:N603" si="1077">M597*D597</f>
        <v>12000</v>
      </c>
    </row>
    <row r="598" spans="1:14" s="87" customFormat="1" ht="14.25" customHeight="1" x14ac:dyDescent="0.25">
      <c r="A598" s="103">
        <v>43432</v>
      </c>
      <c r="B598" s="104" t="s">
        <v>32</v>
      </c>
      <c r="C598" s="104" t="s">
        <v>53</v>
      </c>
      <c r="D598" s="105">
        <v>2500</v>
      </c>
      <c r="E598" s="104" t="s">
        <v>2</v>
      </c>
      <c r="F598" s="104">
        <v>300.5</v>
      </c>
      <c r="G598" s="104">
        <v>303</v>
      </c>
      <c r="H598" s="104"/>
      <c r="I598" s="106"/>
      <c r="J598" s="107">
        <f t="shared" si="1074"/>
        <v>-6250</v>
      </c>
      <c r="K598" s="108"/>
      <c r="L598" s="108"/>
      <c r="M598" s="108">
        <f t="shared" si="1076"/>
        <v>-2.5</v>
      </c>
      <c r="N598" s="109">
        <f t="shared" si="1077"/>
        <v>-6250</v>
      </c>
    </row>
    <row r="599" spans="1:14" s="87" customFormat="1" ht="14.25" customHeight="1" x14ac:dyDescent="0.25">
      <c r="A599" s="103">
        <v>43432</v>
      </c>
      <c r="B599" s="104" t="s">
        <v>0</v>
      </c>
      <c r="C599" s="104" t="s">
        <v>56</v>
      </c>
      <c r="D599" s="105">
        <v>100</v>
      </c>
      <c r="E599" s="104" t="s">
        <v>2</v>
      </c>
      <c r="F599" s="104">
        <v>30315</v>
      </c>
      <c r="G599" s="104">
        <v>30250</v>
      </c>
      <c r="H599" s="104"/>
      <c r="I599" s="106"/>
      <c r="J599" s="107">
        <f t="shared" si="1074"/>
        <v>6500</v>
      </c>
      <c r="K599" s="108"/>
      <c r="L599" s="108"/>
      <c r="M599" s="108">
        <f t="shared" si="1076"/>
        <v>65</v>
      </c>
      <c r="N599" s="109">
        <f t="shared" si="1077"/>
        <v>6500</v>
      </c>
    </row>
    <row r="600" spans="1:14" s="87" customFormat="1" ht="14.25" customHeight="1" x14ac:dyDescent="0.25">
      <c r="A600" s="103">
        <v>43432</v>
      </c>
      <c r="B600" s="104" t="s">
        <v>4</v>
      </c>
      <c r="C600" s="104" t="s">
        <v>56</v>
      </c>
      <c r="D600" s="105">
        <v>30</v>
      </c>
      <c r="E600" s="104" t="s">
        <v>2</v>
      </c>
      <c r="F600" s="104">
        <v>35831</v>
      </c>
      <c r="G600" s="104">
        <v>35731</v>
      </c>
      <c r="H600" s="104"/>
      <c r="I600" s="106"/>
      <c r="J600" s="107">
        <f t="shared" si="1074"/>
        <v>3000</v>
      </c>
      <c r="K600" s="108"/>
      <c r="L600" s="108"/>
      <c r="M600" s="108">
        <f t="shared" si="1076"/>
        <v>100</v>
      </c>
      <c r="N600" s="109">
        <f t="shared" si="1077"/>
        <v>3000</v>
      </c>
    </row>
    <row r="601" spans="1:14" s="79" customFormat="1" ht="14.25" customHeight="1" x14ac:dyDescent="0.25">
      <c r="A601" s="103">
        <v>43432</v>
      </c>
      <c r="B601" s="104" t="s">
        <v>6</v>
      </c>
      <c r="C601" s="104" t="s">
        <v>55</v>
      </c>
      <c r="D601" s="105">
        <v>10000</v>
      </c>
      <c r="E601" s="104" t="s">
        <v>1</v>
      </c>
      <c r="F601" s="104">
        <v>134.30000000000001</v>
      </c>
      <c r="G601" s="104">
        <v>134.85</v>
      </c>
      <c r="H601" s="104">
        <v>135.55000000000001</v>
      </c>
      <c r="I601" s="106"/>
      <c r="J601" s="107">
        <f t="shared" si="1074"/>
        <v>5499.999999999829</v>
      </c>
      <c r="K601" s="108">
        <f t="shared" si="1075"/>
        <v>7000.000000000171</v>
      </c>
      <c r="L601" s="108"/>
      <c r="M601" s="108">
        <f t="shared" si="1076"/>
        <v>1.25</v>
      </c>
      <c r="N601" s="109">
        <f t="shared" si="1077"/>
        <v>12500</v>
      </c>
    </row>
    <row r="602" spans="1:14" s="87" customFormat="1" ht="14.25" customHeight="1" x14ac:dyDescent="0.25">
      <c r="A602" s="103">
        <v>43432</v>
      </c>
      <c r="B602" s="104" t="s">
        <v>49</v>
      </c>
      <c r="C602" s="104" t="s">
        <v>55</v>
      </c>
      <c r="D602" s="105">
        <v>10000</v>
      </c>
      <c r="E602" s="104" t="s">
        <v>2</v>
      </c>
      <c r="F602" s="104">
        <v>135.6</v>
      </c>
      <c r="G602" s="104">
        <v>136.19999999999999</v>
      </c>
      <c r="H602" s="104"/>
      <c r="I602" s="106"/>
      <c r="J602" s="107">
        <f t="shared" si="1074"/>
        <v>-5999.9999999999436</v>
      </c>
      <c r="K602" s="108"/>
      <c r="L602" s="108"/>
      <c r="M602" s="108">
        <f t="shared" si="1076"/>
        <v>-0.59999999999999432</v>
      </c>
      <c r="N602" s="109">
        <f t="shared" si="1077"/>
        <v>-5999.9999999999436</v>
      </c>
    </row>
    <row r="603" spans="1:14" s="87" customFormat="1" ht="14.25" customHeight="1" x14ac:dyDescent="0.25">
      <c r="A603" s="103">
        <v>43432</v>
      </c>
      <c r="B603" s="104" t="s">
        <v>3</v>
      </c>
      <c r="C603" s="104" t="s">
        <v>55</v>
      </c>
      <c r="D603" s="105">
        <v>2000</v>
      </c>
      <c r="E603" s="104" t="s">
        <v>1</v>
      </c>
      <c r="F603" s="104">
        <v>427.05</v>
      </c>
      <c r="G603" s="104">
        <v>430.05</v>
      </c>
      <c r="H603" s="104">
        <v>433.8</v>
      </c>
      <c r="I603" s="106"/>
      <c r="J603" s="107">
        <f t="shared" si="1074"/>
        <v>6000</v>
      </c>
      <c r="K603" s="108">
        <f t="shared" si="1075"/>
        <v>7500</v>
      </c>
      <c r="L603" s="108"/>
      <c r="M603" s="108">
        <f t="shared" si="1076"/>
        <v>6.75</v>
      </c>
      <c r="N603" s="109">
        <f t="shared" si="1077"/>
        <v>13500</v>
      </c>
    </row>
    <row r="604" spans="1:14" s="87" customFormat="1" ht="14.25" customHeight="1" x14ac:dyDescent="0.25">
      <c r="A604" s="103">
        <v>43431</v>
      </c>
      <c r="B604" s="104" t="s">
        <v>31</v>
      </c>
      <c r="C604" s="104" t="s">
        <v>53</v>
      </c>
      <c r="D604" s="105">
        <v>200</v>
      </c>
      <c r="E604" s="104" t="s">
        <v>2</v>
      </c>
      <c r="F604" s="104">
        <v>3648</v>
      </c>
      <c r="G604" s="104">
        <v>3623</v>
      </c>
      <c r="H604" s="104"/>
      <c r="I604" s="106"/>
      <c r="J604" s="107">
        <f t="shared" ref="J604" si="1078">(IF(E604="SHORT",F604-G604,IF(E604="LONG",G604-F604)))*D604</f>
        <v>5000</v>
      </c>
      <c r="K604" s="108"/>
      <c r="L604" s="108"/>
      <c r="M604" s="108">
        <f t="shared" ref="M604" si="1079">(K604+J604+L604)/D604</f>
        <v>25</v>
      </c>
      <c r="N604" s="109">
        <f t="shared" ref="N604" si="1080">M604*D604</f>
        <v>5000</v>
      </c>
    </row>
    <row r="605" spans="1:14" s="87" customFormat="1" ht="14.25" customHeight="1" x14ac:dyDescent="0.25">
      <c r="A605" s="103">
        <v>43431</v>
      </c>
      <c r="B605" s="104" t="s">
        <v>49</v>
      </c>
      <c r="C605" s="104" t="s">
        <v>55</v>
      </c>
      <c r="D605" s="105">
        <v>10000</v>
      </c>
      <c r="E605" s="104" t="s">
        <v>2</v>
      </c>
      <c r="F605" s="104">
        <v>136.69999999999999</v>
      </c>
      <c r="G605" s="104">
        <v>136.15</v>
      </c>
      <c r="H605" s="104"/>
      <c r="I605" s="106"/>
      <c r="J605" s="107">
        <f t="shared" ref="J605:J610" si="1081">(IF(E605="SHORT",F605-G605,IF(E605="LONG",G605-F605)))*D605</f>
        <v>5499.999999999829</v>
      </c>
      <c r="K605" s="108"/>
      <c r="L605" s="108"/>
      <c r="M605" s="108">
        <f t="shared" ref="M605:M610" si="1082">(K605+J605+L605)/D605</f>
        <v>0.54999999999998295</v>
      </c>
      <c r="N605" s="109">
        <f t="shared" ref="N605:N610" si="1083">M605*D605</f>
        <v>5499.999999999829</v>
      </c>
    </row>
    <row r="606" spans="1:14" s="87" customFormat="1" ht="14.25" customHeight="1" x14ac:dyDescent="0.25">
      <c r="A606" s="103">
        <v>43431</v>
      </c>
      <c r="B606" s="104" t="s">
        <v>3</v>
      </c>
      <c r="C606" s="104" t="s">
        <v>55</v>
      </c>
      <c r="D606" s="105">
        <v>2000</v>
      </c>
      <c r="E606" s="104" t="s">
        <v>2</v>
      </c>
      <c r="F606" s="104">
        <v>427</v>
      </c>
      <c r="G606" s="104">
        <v>424</v>
      </c>
      <c r="H606" s="104"/>
      <c r="I606" s="106"/>
      <c r="J606" s="107">
        <f>(IF(E606="SHORT",F606-G606,IF(E606="LONG",G606-F606)))*D606</f>
        <v>6000</v>
      </c>
      <c r="K606" s="108"/>
      <c r="L606" s="108"/>
      <c r="M606" s="108">
        <f t="shared" si="1082"/>
        <v>3</v>
      </c>
      <c r="N606" s="109">
        <f t="shared" si="1083"/>
        <v>6000</v>
      </c>
    </row>
    <row r="607" spans="1:14" s="87" customFormat="1" ht="14.25" customHeight="1" x14ac:dyDescent="0.25">
      <c r="A607" s="123">
        <v>43431</v>
      </c>
      <c r="B607" s="124" t="s">
        <v>6</v>
      </c>
      <c r="C607" s="124" t="s">
        <v>55</v>
      </c>
      <c r="D607" s="125">
        <v>10000</v>
      </c>
      <c r="E607" s="124" t="s">
        <v>2</v>
      </c>
      <c r="F607" s="124">
        <v>135.55000000000001</v>
      </c>
      <c r="G607" s="124">
        <v>135</v>
      </c>
      <c r="H607" s="124">
        <v>134.30000000000001</v>
      </c>
      <c r="I607" s="126">
        <v>133.69999999999999</v>
      </c>
      <c r="J607" s="127">
        <f t="shared" si="1081"/>
        <v>5500.0000000001137</v>
      </c>
      <c r="K607" s="128">
        <f t="shared" ref="K607:K608" si="1084">(IF(E607="SHORT",IF(H607="",0,G607-H607),IF(E607="LONG",IF(H607="",0,H607-G607))))*D607</f>
        <v>6999.9999999998863</v>
      </c>
      <c r="L607" s="128">
        <f t="shared" ref="L607" si="1085">(IF(E607="SHORT",IF(I607="",0,H607-I607),IF(E607="LONG",IF(I607="",0,(I607-H607)))))*D607</f>
        <v>6000.0000000002274</v>
      </c>
      <c r="M607" s="128">
        <f t="shared" si="1082"/>
        <v>1.8500000000000225</v>
      </c>
      <c r="N607" s="129">
        <f t="shared" si="1083"/>
        <v>18500.000000000226</v>
      </c>
    </row>
    <row r="608" spans="1:14" s="87" customFormat="1" ht="14.25" customHeight="1" x14ac:dyDescent="0.25">
      <c r="A608" s="103">
        <v>43431</v>
      </c>
      <c r="B608" s="104" t="s">
        <v>4</v>
      </c>
      <c r="C608" s="104" t="s">
        <v>56</v>
      </c>
      <c r="D608" s="105">
        <v>30</v>
      </c>
      <c r="E608" s="104" t="s">
        <v>2</v>
      </c>
      <c r="F608" s="104">
        <v>36076</v>
      </c>
      <c r="G608" s="104">
        <v>35976</v>
      </c>
      <c r="H608" s="104">
        <v>35846</v>
      </c>
      <c r="I608" s="106"/>
      <c r="J608" s="107">
        <f t="shared" si="1081"/>
        <v>3000</v>
      </c>
      <c r="K608" s="108">
        <f t="shared" si="1084"/>
        <v>3900</v>
      </c>
      <c r="L608" s="108"/>
      <c r="M608" s="108">
        <f t="shared" si="1082"/>
        <v>230</v>
      </c>
      <c r="N608" s="109">
        <f t="shared" si="1083"/>
        <v>6900</v>
      </c>
    </row>
    <row r="609" spans="1:14" s="87" customFormat="1" ht="14.25" customHeight="1" x14ac:dyDescent="0.25">
      <c r="A609" s="103">
        <v>43431</v>
      </c>
      <c r="B609" s="104" t="s">
        <v>0</v>
      </c>
      <c r="C609" s="104" t="s">
        <v>56</v>
      </c>
      <c r="D609" s="105">
        <v>100</v>
      </c>
      <c r="E609" s="104" t="s">
        <v>1</v>
      </c>
      <c r="F609" s="104">
        <v>30580</v>
      </c>
      <c r="G609" s="104">
        <v>30505</v>
      </c>
      <c r="H609" s="104"/>
      <c r="I609" s="106"/>
      <c r="J609" s="107">
        <f t="shared" si="1081"/>
        <v>-7500</v>
      </c>
      <c r="K609" s="108"/>
      <c r="L609" s="108"/>
      <c r="M609" s="108">
        <f t="shared" si="1082"/>
        <v>-75</v>
      </c>
      <c r="N609" s="109">
        <f t="shared" si="1083"/>
        <v>-7500</v>
      </c>
    </row>
    <row r="610" spans="1:14" s="79" customFormat="1" ht="14.25" customHeight="1" x14ac:dyDescent="0.25">
      <c r="A610" s="103">
        <v>43431</v>
      </c>
      <c r="B610" s="104" t="s">
        <v>32</v>
      </c>
      <c r="C610" s="104" t="s">
        <v>53</v>
      </c>
      <c r="D610" s="105">
        <v>2500</v>
      </c>
      <c r="E610" s="104" t="s">
        <v>2</v>
      </c>
      <c r="F610" s="104">
        <v>292.89999999999998</v>
      </c>
      <c r="G610" s="104">
        <v>295.39999999999998</v>
      </c>
      <c r="H610" s="104"/>
      <c r="I610" s="106"/>
      <c r="J610" s="107">
        <f t="shared" si="1081"/>
        <v>-6250</v>
      </c>
      <c r="K610" s="108"/>
      <c r="L610" s="108"/>
      <c r="M610" s="108">
        <f t="shared" si="1082"/>
        <v>-2.5</v>
      </c>
      <c r="N610" s="109">
        <f t="shared" si="1083"/>
        <v>-6250</v>
      </c>
    </row>
    <row r="611" spans="1:14" s="87" customFormat="1" ht="14.25" customHeight="1" x14ac:dyDescent="0.25">
      <c r="A611" s="103">
        <v>43430</v>
      </c>
      <c r="B611" s="104" t="s">
        <v>31</v>
      </c>
      <c r="C611" s="104" t="s">
        <v>53</v>
      </c>
      <c r="D611" s="105">
        <v>200</v>
      </c>
      <c r="E611" s="104" t="s">
        <v>1</v>
      </c>
      <c r="F611" s="104">
        <v>3637</v>
      </c>
      <c r="G611" s="104">
        <v>3662</v>
      </c>
      <c r="H611" s="104">
        <v>3697</v>
      </c>
      <c r="I611" s="106"/>
      <c r="J611" s="107">
        <f t="shared" ref="J611:J614" si="1086">(IF(E611="SHORT",F611-G611,IF(E611="LONG",G611-F611)))*D611</f>
        <v>5000</v>
      </c>
      <c r="K611" s="108">
        <f t="shared" ref="K611" si="1087">(IF(E611="SHORT",IF(H611="",0,G611-H611),IF(E611="LONG",IF(H611="",0,H611-G611))))*D611</f>
        <v>7000</v>
      </c>
      <c r="L611" s="108"/>
      <c r="M611" s="108">
        <f t="shared" ref="M611:M614" si="1088">(K611+J611+L611)/D611</f>
        <v>60</v>
      </c>
      <c r="N611" s="109">
        <f t="shared" ref="N611:N614" si="1089">M611*D611</f>
        <v>12000</v>
      </c>
    </row>
    <row r="612" spans="1:14" s="87" customFormat="1" ht="14.25" customHeight="1" x14ac:dyDescent="0.25">
      <c r="A612" s="103">
        <v>43430</v>
      </c>
      <c r="B612" s="104" t="s">
        <v>4</v>
      </c>
      <c r="C612" s="104" t="s">
        <v>56</v>
      </c>
      <c r="D612" s="105">
        <v>30</v>
      </c>
      <c r="E612" s="104" t="s">
        <v>1</v>
      </c>
      <c r="F612" s="104">
        <v>36352</v>
      </c>
      <c r="G612" s="104">
        <v>36227</v>
      </c>
      <c r="H612" s="104"/>
      <c r="I612" s="106"/>
      <c r="J612" s="107">
        <f t="shared" si="1086"/>
        <v>-3750</v>
      </c>
      <c r="K612" s="108"/>
      <c r="L612" s="108"/>
      <c r="M612" s="108">
        <f t="shared" si="1088"/>
        <v>-125</v>
      </c>
      <c r="N612" s="109">
        <f t="shared" si="1089"/>
        <v>-3750</v>
      </c>
    </row>
    <row r="613" spans="1:14" s="79" customFormat="1" ht="14.25" customHeight="1" x14ac:dyDescent="0.25">
      <c r="A613" s="103">
        <v>43430</v>
      </c>
      <c r="B613" s="104" t="s">
        <v>0</v>
      </c>
      <c r="C613" s="104" t="s">
        <v>56</v>
      </c>
      <c r="D613" s="105">
        <v>100</v>
      </c>
      <c r="E613" s="104" t="s">
        <v>2</v>
      </c>
      <c r="F613" s="104">
        <v>30569</v>
      </c>
      <c r="G613" s="104">
        <v>30639</v>
      </c>
      <c r="H613" s="104"/>
      <c r="I613" s="106"/>
      <c r="J613" s="107">
        <f t="shared" si="1086"/>
        <v>-7000</v>
      </c>
      <c r="K613" s="108"/>
      <c r="L613" s="108"/>
      <c r="M613" s="108">
        <f t="shared" si="1088"/>
        <v>-70</v>
      </c>
      <c r="N613" s="109">
        <f t="shared" si="1089"/>
        <v>-7000</v>
      </c>
    </row>
    <row r="614" spans="1:14" s="87" customFormat="1" ht="14.25" customHeight="1" x14ac:dyDescent="0.25">
      <c r="A614" s="103">
        <v>43430</v>
      </c>
      <c r="B614" s="104" t="s">
        <v>49</v>
      </c>
      <c r="C614" s="104" t="s">
        <v>55</v>
      </c>
      <c r="D614" s="105">
        <v>10000</v>
      </c>
      <c r="E614" s="104" t="s">
        <v>2</v>
      </c>
      <c r="F614" s="104">
        <v>136.94999999999999</v>
      </c>
      <c r="G614" s="104">
        <v>136.4</v>
      </c>
      <c r="H614" s="104"/>
      <c r="I614" s="106"/>
      <c r="J614" s="107">
        <f t="shared" si="1086"/>
        <v>5499.999999999829</v>
      </c>
      <c r="K614" s="108"/>
      <c r="L614" s="108"/>
      <c r="M614" s="108">
        <f t="shared" si="1088"/>
        <v>0.54999999999998295</v>
      </c>
      <c r="N614" s="109">
        <f t="shared" si="1089"/>
        <v>5499.999999999829</v>
      </c>
    </row>
    <row r="615" spans="1:14" s="87" customFormat="1" ht="14.25" customHeight="1" x14ac:dyDescent="0.25">
      <c r="A615" s="103">
        <v>43426</v>
      </c>
      <c r="B615" s="104" t="s">
        <v>31</v>
      </c>
      <c r="C615" s="104" t="s">
        <v>53</v>
      </c>
      <c r="D615" s="105">
        <v>200</v>
      </c>
      <c r="E615" s="104" t="s">
        <v>2</v>
      </c>
      <c r="F615" s="104">
        <v>3847</v>
      </c>
      <c r="G615" s="104">
        <v>3822</v>
      </c>
      <c r="H615" s="104"/>
      <c r="I615" s="106"/>
      <c r="J615" s="107">
        <f t="shared" ref="J615:J620" si="1090">(IF(E615="SHORT",F615-G615,IF(E615="LONG",G615-F615)))*D615</f>
        <v>5000</v>
      </c>
      <c r="K615" s="108"/>
      <c r="L615" s="108"/>
      <c r="M615" s="108">
        <f t="shared" ref="M615:M620" si="1091">(K615+J615+L615)/D615</f>
        <v>25</v>
      </c>
      <c r="N615" s="109">
        <f t="shared" ref="N615:N620" si="1092">M615*D615</f>
        <v>5000</v>
      </c>
    </row>
    <row r="616" spans="1:14" s="79" customFormat="1" ht="14.25" customHeight="1" x14ac:dyDescent="0.25">
      <c r="A616" s="123">
        <v>43426</v>
      </c>
      <c r="B616" s="124" t="s">
        <v>0</v>
      </c>
      <c r="C616" s="124" t="s">
        <v>56</v>
      </c>
      <c r="D616" s="125">
        <v>100</v>
      </c>
      <c r="E616" s="124" t="s">
        <v>2</v>
      </c>
      <c r="F616" s="124">
        <v>30798</v>
      </c>
      <c r="G616" s="124">
        <v>30733</v>
      </c>
      <c r="H616" s="124">
        <v>30653</v>
      </c>
      <c r="I616" s="126">
        <v>30578</v>
      </c>
      <c r="J616" s="127">
        <f t="shared" si="1090"/>
        <v>6500</v>
      </c>
      <c r="K616" s="128">
        <f t="shared" ref="K616:K619" si="1093">(IF(E616="SHORT",IF(H616="",0,G616-H616),IF(E616="LONG",IF(H616="",0,H616-G616))))*D616</f>
        <v>8000</v>
      </c>
      <c r="L616" s="128">
        <f t="shared" ref="L616:L619" si="1094">(IF(E616="SHORT",IF(I616="",0,H616-I616),IF(E616="LONG",IF(I616="",0,(I616-H616)))))*D616</f>
        <v>7500</v>
      </c>
      <c r="M616" s="128">
        <f t="shared" si="1091"/>
        <v>220</v>
      </c>
      <c r="N616" s="129">
        <f t="shared" si="1092"/>
        <v>22000</v>
      </c>
    </row>
    <row r="617" spans="1:14" s="87" customFormat="1" ht="14.25" customHeight="1" x14ac:dyDescent="0.25">
      <c r="A617" s="103">
        <v>43426</v>
      </c>
      <c r="B617" s="104" t="s">
        <v>4</v>
      </c>
      <c r="C617" s="104" t="s">
        <v>56</v>
      </c>
      <c r="D617" s="105">
        <v>30</v>
      </c>
      <c r="E617" s="104" t="s">
        <v>2</v>
      </c>
      <c r="F617" s="104">
        <v>36859</v>
      </c>
      <c r="G617" s="104">
        <v>36759</v>
      </c>
      <c r="H617" s="104">
        <v>36634</v>
      </c>
      <c r="I617" s="106"/>
      <c r="J617" s="107">
        <f t="shared" si="1090"/>
        <v>3000</v>
      </c>
      <c r="K617" s="108">
        <f t="shared" si="1093"/>
        <v>3750</v>
      </c>
      <c r="L617" s="108"/>
      <c r="M617" s="108">
        <f t="shared" si="1091"/>
        <v>225</v>
      </c>
      <c r="N617" s="109">
        <f t="shared" si="1092"/>
        <v>6750</v>
      </c>
    </row>
    <row r="618" spans="1:14" s="87" customFormat="1" ht="14.25" customHeight="1" x14ac:dyDescent="0.25">
      <c r="A618" s="103">
        <v>43426</v>
      </c>
      <c r="B618" s="104" t="s">
        <v>49</v>
      </c>
      <c r="C618" s="104" t="s">
        <v>55</v>
      </c>
      <c r="D618" s="105">
        <v>10000</v>
      </c>
      <c r="E618" s="104" t="s">
        <v>2</v>
      </c>
      <c r="F618" s="104">
        <v>139.05000000000001</v>
      </c>
      <c r="G618" s="104">
        <v>138.5</v>
      </c>
      <c r="H618" s="104">
        <v>137.80000000000001</v>
      </c>
      <c r="I618" s="106"/>
      <c r="J618" s="107">
        <f t="shared" si="1090"/>
        <v>5500.0000000001137</v>
      </c>
      <c r="K618" s="108">
        <f t="shared" si="1093"/>
        <v>6999.9999999998863</v>
      </c>
      <c r="L618" s="108"/>
      <c r="M618" s="108">
        <f t="shared" si="1091"/>
        <v>1.25</v>
      </c>
      <c r="N618" s="109">
        <f t="shared" si="1092"/>
        <v>12500</v>
      </c>
    </row>
    <row r="619" spans="1:14" s="79" customFormat="1" ht="14.25" customHeight="1" x14ac:dyDescent="0.25">
      <c r="A619" s="123">
        <v>43426</v>
      </c>
      <c r="B619" s="124" t="s">
        <v>6</v>
      </c>
      <c r="C619" s="124" t="s">
        <v>55</v>
      </c>
      <c r="D619" s="125">
        <v>10000</v>
      </c>
      <c r="E619" s="124" t="s">
        <v>2</v>
      </c>
      <c r="F619" s="124">
        <v>141.19999999999999</v>
      </c>
      <c r="G619" s="124">
        <v>140.65</v>
      </c>
      <c r="H619" s="124">
        <v>139.94999999999999</v>
      </c>
      <c r="I619" s="126">
        <v>139.30000000000001</v>
      </c>
      <c r="J619" s="127">
        <f t="shared" si="1090"/>
        <v>5499.999999999829</v>
      </c>
      <c r="K619" s="128">
        <f t="shared" si="1093"/>
        <v>7000.000000000171</v>
      </c>
      <c r="L619" s="128">
        <f t="shared" si="1094"/>
        <v>6499.9999999997726</v>
      </c>
      <c r="M619" s="128">
        <f t="shared" si="1091"/>
        <v>1.8999999999999775</v>
      </c>
      <c r="N619" s="129">
        <f t="shared" si="1092"/>
        <v>18999.999999999774</v>
      </c>
    </row>
    <row r="620" spans="1:14" s="87" customFormat="1" ht="14.25" customHeight="1" x14ac:dyDescent="0.25">
      <c r="A620" s="103">
        <v>43426</v>
      </c>
      <c r="B620" s="104" t="s">
        <v>5</v>
      </c>
      <c r="C620" s="104" t="s">
        <v>55</v>
      </c>
      <c r="D620" s="105">
        <v>10000</v>
      </c>
      <c r="E620" s="104" t="s">
        <v>1</v>
      </c>
      <c r="F620" s="104">
        <v>187.15</v>
      </c>
      <c r="G620" s="104">
        <v>187.65</v>
      </c>
      <c r="H620" s="104"/>
      <c r="I620" s="106"/>
      <c r="J620" s="107">
        <f t="shared" si="1090"/>
        <v>5000</v>
      </c>
      <c r="K620" s="108"/>
      <c r="L620" s="108"/>
      <c r="M620" s="108">
        <f t="shared" si="1091"/>
        <v>0.5</v>
      </c>
      <c r="N620" s="109">
        <f t="shared" si="1092"/>
        <v>5000</v>
      </c>
    </row>
    <row r="621" spans="1:14" s="87" customFormat="1" ht="14.25" customHeight="1" x14ac:dyDescent="0.25">
      <c r="A621" s="103">
        <v>43425</v>
      </c>
      <c r="B621" s="104" t="s">
        <v>31</v>
      </c>
      <c r="C621" s="104" t="s">
        <v>53</v>
      </c>
      <c r="D621" s="105">
        <v>200</v>
      </c>
      <c r="E621" s="104" t="s">
        <v>1</v>
      </c>
      <c r="F621" s="104">
        <v>3889</v>
      </c>
      <c r="G621" s="104">
        <v>3914</v>
      </c>
      <c r="H621" s="104"/>
      <c r="I621" s="106"/>
      <c r="J621" s="107">
        <f t="shared" ref="J621:J624" si="1095">(IF(E621="SHORT",F621-G621,IF(E621="LONG",G621-F621)))*D621</f>
        <v>5000</v>
      </c>
      <c r="K621" s="108"/>
      <c r="L621" s="108"/>
      <c r="M621" s="108">
        <f t="shared" ref="M621:M624" si="1096">(K621+J621+L621)/D621</f>
        <v>25</v>
      </c>
      <c r="N621" s="109">
        <f t="shared" ref="N621:N624" si="1097">M621*D621</f>
        <v>5000</v>
      </c>
    </row>
    <row r="622" spans="1:14" s="87" customFormat="1" ht="14.25" customHeight="1" x14ac:dyDescent="0.25">
      <c r="A622" s="123">
        <v>43425</v>
      </c>
      <c r="B622" s="124" t="s">
        <v>32</v>
      </c>
      <c r="C622" s="124" t="s">
        <v>53</v>
      </c>
      <c r="D622" s="125">
        <v>2500</v>
      </c>
      <c r="E622" s="124" t="s">
        <v>2</v>
      </c>
      <c r="F622" s="124">
        <v>338.9</v>
      </c>
      <c r="G622" s="124">
        <v>335.9</v>
      </c>
      <c r="H622" s="124">
        <v>332.15</v>
      </c>
      <c r="I622" s="126">
        <v>328.9</v>
      </c>
      <c r="J622" s="127">
        <f t="shared" si="1095"/>
        <v>7500</v>
      </c>
      <c r="K622" s="128">
        <f t="shared" ref="K622" si="1098">(IF(E622="SHORT",IF(H622="",0,G622-H622),IF(E622="LONG",IF(H622="",0,H622-G622))))*D622</f>
        <v>9375</v>
      </c>
      <c r="L622" s="128">
        <f t="shared" ref="L622" si="1099">(IF(E622="SHORT",IF(I622="",0,H622-I622),IF(E622="LONG",IF(I622="",0,(I622-H622)))))*D622</f>
        <v>8125</v>
      </c>
      <c r="M622" s="128">
        <f t="shared" si="1096"/>
        <v>10</v>
      </c>
      <c r="N622" s="129">
        <f t="shared" si="1097"/>
        <v>25000</v>
      </c>
    </row>
    <row r="623" spans="1:14" s="87" customFormat="1" ht="14.25" customHeight="1" x14ac:dyDescent="0.25">
      <c r="A623" s="103">
        <v>43425</v>
      </c>
      <c r="B623" s="104" t="s">
        <v>6</v>
      </c>
      <c r="C623" s="104" t="s">
        <v>55</v>
      </c>
      <c r="D623" s="105">
        <v>10000</v>
      </c>
      <c r="E623" s="104" t="s">
        <v>1</v>
      </c>
      <c r="F623" s="104">
        <v>140.30000000000001</v>
      </c>
      <c r="G623" s="104">
        <v>139.69999999999999</v>
      </c>
      <c r="H623" s="104"/>
      <c r="I623" s="106"/>
      <c r="J623" s="107">
        <f t="shared" si="1095"/>
        <v>-6000.0000000002274</v>
      </c>
      <c r="K623" s="108"/>
      <c r="L623" s="108"/>
      <c r="M623" s="108">
        <f t="shared" si="1096"/>
        <v>-0.60000000000002274</v>
      </c>
      <c r="N623" s="109">
        <f t="shared" si="1097"/>
        <v>-6000.0000000002274</v>
      </c>
    </row>
    <row r="624" spans="1:14" s="87" customFormat="1" ht="14.25" customHeight="1" x14ac:dyDescent="0.25">
      <c r="A624" s="103">
        <v>43425</v>
      </c>
      <c r="B624" s="104" t="s">
        <v>48</v>
      </c>
      <c r="C624" s="104" t="s">
        <v>55</v>
      </c>
      <c r="D624" s="105">
        <v>500</v>
      </c>
      <c r="E624" s="104" t="s">
        <v>1</v>
      </c>
      <c r="F624" s="104">
        <v>789.75</v>
      </c>
      <c r="G624" s="104">
        <v>782.75</v>
      </c>
      <c r="H624" s="104"/>
      <c r="I624" s="106"/>
      <c r="J624" s="107">
        <f t="shared" si="1095"/>
        <v>-3500</v>
      </c>
      <c r="K624" s="108"/>
      <c r="L624" s="108"/>
      <c r="M624" s="108">
        <f t="shared" si="1096"/>
        <v>-7</v>
      </c>
      <c r="N624" s="109">
        <f t="shared" si="1097"/>
        <v>-3500</v>
      </c>
    </row>
    <row r="625" spans="1:14" s="87" customFormat="1" ht="14.25" customHeight="1" x14ac:dyDescent="0.25">
      <c r="A625" s="123">
        <v>43424</v>
      </c>
      <c r="B625" s="124" t="s">
        <v>31</v>
      </c>
      <c r="C625" s="124" t="s">
        <v>53</v>
      </c>
      <c r="D625" s="125">
        <v>200</v>
      </c>
      <c r="E625" s="124" t="s">
        <v>2</v>
      </c>
      <c r="F625" s="124">
        <v>4073</v>
      </c>
      <c r="G625" s="124">
        <v>4048</v>
      </c>
      <c r="H625" s="124">
        <v>4013</v>
      </c>
      <c r="I625" s="126">
        <v>3983</v>
      </c>
      <c r="J625" s="127">
        <f t="shared" ref="J625:J630" si="1100">(IF(E625="SHORT",F625-G625,IF(E625="LONG",G625-F625)))*D625</f>
        <v>5000</v>
      </c>
      <c r="K625" s="128">
        <f t="shared" ref="K625:K628" si="1101">(IF(E625="SHORT",IF(H625="",0,G625-H625),IF(E625="LONG",IF(H625="",0,H625-G625))))*D625</f>
        <v>7000</v>
      </c>
      <c r="L625" s="128">
        <f t="shared" ref="L625" si="1102">(IF(E625="SHORT",IF(I625="",0,H625-I625),IF(E625="LONG",IF(I625="",0,(I625-H625)))))*D625</f>
        <v>6000</v>
      </c>
      <c r="M625" s="128">
        <f t="shared" ref="M625:M630" si="1103">(K625+J625+L625)/D625</f>
        <v>90</v>
      </c>
      <c r="N625" s="129">
        <f t="shared" ref="N625:N630" si="1104">M625*D625</f>
        <v>18000</v>
      </c>
    </row>
    <row r="626" spans="1:14" s="87" customFormat="1" ht="14.25" customHeight="1" x14ac:dyDescent="0.25">
      <c r="A626" s="103">
        <v>43424</v>
      </c>
      <c r="B626" s="104" t="s">
        <v>0</v>
      </c>
      <c r="C626" s="104" t="s">
        <v>56</v>
      </c>
      <c r="D626" s="105">
        <v>100</v>
      </c>
      <c r="E626" s="104" t="s">
        <v>1</v>
      </c>
      <c r="F626" s="104">
        <v>30864</v>
      </c>
      <c r="G626" s="104">
        <v>30929</v>
      </c>
      <c r="H626" s="104"/>
      <c r="I626" s="106"/>
      <c r="J626" s="107">
        <f t="shared" si="1100"/>
        <v>6500</v>
      </c>
      <c r="K626" s="108"/>
      <c r="L626" s="108"/>
      <c r="M626" s="108">
        <f t="shared" si="1103"/>
        <v>65</v>
      </c>
      <c r="N626" s="109">
        <f t="shared" si="1104"/>
        <v>6500</v>
      </c>
    </row>
    <row r="627" spans="1:14" s="87" customFormat="1" ht="14.25" customHeight="1" x14ac:dyDescent="0.25">
      <c r="A627" s="103">
        <v>43424</v>
      </c>
      <c r="B627" s="104" t="s">
        <v>4</v>
      </c>
      <c r="C627" s="104" t="s">
        <v>56</v>
      </c>
      <c r="D627" s="105">
        <v>30</v>
      </c>
      <c r="E627" s="104" t="s">
        <v>1</v>
      </c>
      <c r="F627" s="104">
        <v>36839</v>
      </c>
      <c r="G627" s="104">
        <v>36939</v>
      </c>
      <c r="H627" s="104"/>
      <c r="I627" s="106"/>
      <c r="J627" s="107">
        <f t="shared" si="1100"/>
        <v>3000</v>
      </c>
      <c r="K627" s="108"/>
      <c r="L627" s="108"/>
      <c r="M627" s="108">
        <f t="shared" si="1103"/>
        <v>100</v>
      </c>
      <c r="N627" s="109">
        <f t="shared" si="1104"/>
        <v>3000</v>
      </c>
    </row>
    <row r="628" spans="1:14" s="79" customFormat="1" ht="14.25" customHeight="1" x14ac:dyDescent="0.25">
      <c r="A628" s="103">
        <v>43424</v>
      </c>
      <c r="B628" s="104" t="s">
        <v>3</v>
      </c>
      <c r="C628" s="104" t="s">
        <v>55</v>
      </c>
      <c r="D628" s="105">
        <v>2000</v>
      </c>
      <c r="E628" s="104" t="s">
        <v>1</v>
      </c>
      <c r="F628" s="104">
        <v>441.4</v>
      </c>
      <c r="G628" s="104">
        <v>444.4</v>
      </c>
      <c r="H628" s="104">
        <v>448.15</v>
      </c>
      <c r="I628" s="106"/>
      <c r="J628" s="107">
        <f t="shared" si="1100"/>
        <v>6000</v>
      </c>
      <c r="K628" s="108">
        <f t="shared" si="1101"/>
        <v>7500</v>
      </c>
      <c r="L628" s="108"/>
      <c r="M628" s="108">
        <f t="shared" si="1103"/>
        <v>6.75</v>
      </c>
      <c r="N628" s="109">
        <f t="shared" si="1104"/>
        <v>13500</v>
      </c>
    </row>
    <row r="629" spans="1:14" s="87" customFormat="1" ht="14.25" customHeight="1" x14ac:dyDescent="0.25">
      <c r="A629" s="103">
        <v>43424</v>
      </c>
      <c r="B629" s="104" t="s">
        <v>49</v>
      </c>
      <c r="C629" s="104" t="s">
        <v>55</v>
      </c>
      <c r="D629" s="105">
        <v>10000</v>
      </c>
      <c r="E629" s="104" t="s">
        <v>1</v>
      </c>
      <c r="F629" s="104">
        <v>137.75</v>
      </c>
      <c r="G629" s="104">
        <v>138.30000000000001</v>
      </c>
      <c r="H629" s="104"/>
      <c r="I629" s="106"/>
      <c r="J629" s="107">
        <f t="shared" si="1100"/>
        <v>5500.0000000001137</v>
      </c>
      <c r="K629" s="108"/>
      <c r="L629" s="108"/>
      <c r="M629" s="108">
        <f t="shared" si="1103"/>
        <v>0.55000000000001137</v>
      </c>
      <c r="N629" s="109">
        <f t="shared" si="1104"/>
        <v>5500.0000000001137</v>
      </c>
    </row>
    <row r="630" spans="1:14" s="87" customFormat="1" ht="14.25" customHeight="1" x14ac:dyDescent="0.25">
      <c r="A630" s="103">
        <v>43424</v>
      </c>
      <c r="B630" s="104" t="s">
        <v>48</v>
      </c>
      <c r="C630" s="104" t="s">
        <v>55</v>
      </c>
      <c r="D630" s="105">
        <v>500</v>
      </c>
      <c r="E630" s="104" t="s">
        <v>1</v>
      </c>
      <c r="F630" s="104">
        <v>800.05</v>
      </c>
      <c r="G630" s="104">
        <v>806.05</v>
      </c>
      <c r="H630" s="104"/>
      <c r="I630" s="106"/>
      <c r="J630" s="107">
        <f t="shared" si="1100"/>
        <v>3000</v>
      </c>
      <c r="K630" s="108"/>
      <c r="L630" s="108"/>
      <c r="M630" s="108">
        <f t="shared" si="1103"/>
        <v>6</v>
      </c>
      <c r="N630" s="109">
        <f t="shared" si="1104"/>
        <v>3000</v>
      </c>
    </row>
    <row r="631" spans="1:14" s="79" customFormat="1" ht="14.25" customHeight="1" x14ac:dyDescent="0.25">
      <c r="A631" s="103">
        <v>43423</v>
      </c>
      <c r="B631" s="104" t="s">
        <v>48</v>
      </c>
      <c r="C631" s="104" t="s">
        <v>55</v>
      </c>
      <c r="D631" s="105">
        <v>500</v>
      </c>
      <c r="E631" s="104" t="s">
        <v>1</v>
      </c>
      <c r="F631" s="104">
        <v>803.25</v>
      </c>
      <c r="G631" s="104">
        <v>796.25</v>
      </c>
      <c r="H631" s="104"/>
      <c r="I631" s="106"/>
      <c r="J631" s="107">
        <f t="shared" ref="J631:J638" si="1105">(IF(E631="SHORT",F631-G631,IF(E631="LONG",G631-F631)))*D631</f>
        <v>-3500</v>
      </c>
      <c r="K631" s="108"/>
      <c r="L631" s="108"/>
      <c r="M631" s="108">
        <f t="shared" ref="M631:M638" si="1106">(K631+J631+L631)/D631</f>
        <v>-7</v>
      </c>
      <c r="N631" s="109">
        <f t="shared" ref="N631:N638" si="1107">M631*D631</f>
        <v>-3500</v>
      </c>
    </row>
    <row r="632" spans="1:14" s="87" customFormat="1" ht="14.25" customHeight="1" x14ac:dyDescent="0.25">
      <c r="A632" s="103">
        <v>43423</v>
      </c>
      <c r="B632" s="104" t="s">
        <v>3</v>
      </c>
      <c r="C632" s="104" t="s">
        <v>55</v>
      </c>
      <c r="D632" s="105">
        <v>2000</v>
      </c>
      <c r="E632" s="104" t="s">
        <v>2</v>
      </c>
      <c r="F632" s="104">
        <v>440.05</v>
      </c>
      <c r="G632" s="104">
        <v>438.05</v>
      </c>
      <c r="H632" s="104"/>
      <c r="I632" s="106"/>
      <c r="J632" s="107">
        <f t="shared" si="1105"/>
        <v>4000</v>
      </c>
      <c r="K632" s="108"/>
      <c r="L632" s="108"/>
      <c r="M632" s="108">
        <f t="shared" si="1106"/>
        <v>2</v>
      </c>
      <c r="N632" s="109">
        <f t="shared" si="1107"/>
        <v>4000</v>
      </c>
    </row>
    <row r="633" spans="1:14" s="87" customFormat="1" ht="14.25" customHeight="1" x14ac:dyDescent="0.25">
      <c r="A633" s="103">
        <v>43423</v>
      </c>
      <c r="B633" s="104" t="s">
        <v>6</v>
      </c>
      <c r="C633" s="104" t="s">
        <v>55</v>
      </c>
      <c r="D633" s="105">
        <v>10000</v>
      </c>
      <c r="E633" s="104" t="s">
        <v>1</v>
      </c>
      <c r="F633" s="104">
        <v>143.69999999999999</v>
      </c>
      <c r="G633" s="104">
        <v>144.25</v>
      </c>
      <c r="H633" s="104"/>
      <c r="I633" s="106"/>
      <c r="J633" s="107">
        <f t="shared" si="1105"/>
        <v>5500.0000000001137</v>
      </c>
      <c r="K633" s="108"/>
      <c r="L633" s="108"/>
      <c r="M633" s="108">
        <f t="shared" si="1106"/>
        <v>0.55000000000001137</v>
      </c>
      <c r="N633" s="109">
        <f t="shared" si="1107"/>
        <v>5500.0000000001137</v>
      </c>
    </row>
    <row r="634" spans="1:14" s="87" customFormat="1" ht="14.25" customHeight="1" x14ac:dyDescent="0.25">
      <c r="A634" s="123">
        <v>43423</v>
      </c>
      <c r="B634" s="124" t="s">
        <v>5</v>
      </c>
      <c r="C634" s="124" t="s">
        <v>55</v>
      </c>
      <c r="D634" s="125">
        <v>10000</v>
      </c>
      <c r="E634" s="124" t="s">
        <v>2</v>
      </c>
      <c r="F634" s="124">
        <v>191.35</v>
      </c>
      <c r="G634" s="124">
        <v>190.8</v>
      </c>
      <c r="H634" s="124">
        <v>190.1</v>
      </c>
      <c r="I634" s="126">
        <v>189.5</v>
      </c>
      <c r="J634" s="127">
        <f t="shared" si="1105"/>
        <v>5499.999999999829</v>
      </c>
      <c r="K634" s="128">
        <f t="shared" ref="K634:K638" si="1108">(IF(E634="SHORT",IF(H634="",0,G634-H634),IF(E634="LONG",IF(H634="",0,H634-G634))))*D634</f>
        <v>7000.000000000171</v>
      </c>
      <c r="L634" s="128">
        <f t="shared" ref="L634:L637" si="1109">(IF(E634="SHORT",IF(I634="",0,H634-I634),IF(E634="LONG",IF(I634="",0,(I634-H634)))))*D634</f>
        <v>5999.9999999999436</v>
      </c>
      <c r="M634" s="128">
        <f t="shared" si="1106"/>
        <v>1.8499999999999941</v>
      </c>
      <c r="N634" s="129">
        <f t="shared" si="1107"/>
        <v>18499.999999999942</v>
      </c>
    </row>
    <row r="635" spans="1:14" s="79" customFormat="1" ht="14.25" customHeight="1" x14ac:dyDescent="0.25">
      <c r="A635" s="103">
        <v>43423</v>
      </c>
      <c r="B635" s="104" t="s">
        <v>0</v>
      </c>
      <c r="C635" s="104" t="s">
        <v>56</v>
      </c>
      <c r="D635" s="105">
        <v>100</v>
      </c>
      <c r="E635" s="104" t="s">
        <v>2</v>
      </c>
      <c r="F635" s="104">
        <v>30911</v>
      </c>
      <c r="G635" s="104">
        <v>30846</v>
      </c>
      <c r="H635" s="104"/>
      <c r="I635" s="106"/>
      <c r="J635" s="107">
        <f t="shared" si="1105"/>
        <v>6500</v>
      </c>
      <c r="K635" s="108"/>
      <c r="L635" s="108"/>
      <c r="M635" s="108">
        <f t="shared" si="1106"/>
        <v>65</v>
      </c>
      <c r="N635" s="109">
        <f t="shared" si="1107"/>
        <v>6500</v>
      </c>
    </row>
    <row r="636" spans="1:14" s="87" customFormat="1" ht="14.25" customHeight="1" x14ac:dyDescent="0.25">
      <c r="A636" s="103">
        <v>43423</v>
      </c>
      <c r="B636" s="104" t="s">
        <v>4</v>
      </c>
      <c r="C636" s="104" t="s">
        <v>56</v>
      </c>
      <c r="D636" s="105">
        <v>30</v>
      </c>
      <c r="E636" s="104" t="s">
        <v>2</v>
      </c>
      <c r="F636" s="104">
        <v>36931</v>
      </c>
      <c r="G636" s="104">
        <v>36831</v>
      </c>
      <c r="H636" s="104"/>
      <c r="I636" s="106"/>
      <c r="J636" s="107">
        <f t="shared" si="1105"/>
        <v>3000</v>
      </c>
      <c r="K636" s="108"/>
      <c r="L636" s="108"/>
      <c r="M636" s="108">
        <f t="shared" si="1106"/>
        <v>100</v>
      </c>
      <c r="N636" s="109">
        <f t="shared" si="1107"/>
        <v>3000</v>
      </c>
    </row>
    <row r="637" spans="1:14" s="87" customFormat="1" ht="14.25" customHeight="1" x14ac:dyDescent="0.25">
      <c r="A637" s="123">
        <v>43423</v>
      </c>
      <c r="B637" s="124" t="s">
        <v>31</v>
      </c>
      <c r="C637" s="124" t="s">
        <v>53</v>
      </c>
      <c r="D637" s="125">
        <v>200</v>
      </c>
      <c r="E637" s="124" t="s">
        <v>2</v>
      </c>
      <c r="F637" s="124">
        <v>4099</v>
      </c>
      <c r="G637" s="124">
        <v>4074</v>
      </c>
      <c r="H637" s="124">
        <v>4039</v>
      </c>
      <c r="I637" s="126">
        <v>4009</v>
      </c>
      <c r="J637" s="127">
        <f t="shared" si="1105"/>
        <v>5000</v>
      </c>
      <c r="K637" s="128">
        <f t="shared" si="1108"/>
        <v>7000</v>
      </c>
      <c r="L637" s="128">
        <f t="shared" si="1109"/>
        <v>6000</v>
      </c>
      <c r="M637" s="128">
        <f t="shared" si="1106"/>
        <v>90</v>
      </c>
      <c r="N637" s="129">
        <f t="shared" si="1107"/>
        <v>18000</v>
      </c>
    </row>
    <row r="638" spans="1:14" s="79" customFormat="1" ht="14.25" customHeight="1" x14ac:dyDescent="0.25">
      <c r="A638" s="103">
        <v>43423</v>
      </c>
      <c r="B638" s="104" t="s">
        <v>32</v>
      </c>
      <c r="C638" s="104" t="s">
        <v>53</v>
      </c>
      <c r="D638" s="105">
        <v>2500</v>
      </c>
      <c r="E638" s="104" t="s">
        <v>2</v>
      </c>
      <c r="F638" s="104">
        <v>324.7</v>
      </c>
      <c r="G638" s="104">
        <v>321.95</v>
      </c>
      <c r="H638" s="104">
        <v>318.7</v>
      </c>
      <c r="I638" s="106"/>
      <c r="J638" s="107">
        <f t="shared" si="1105"/>
        <v>6875</v>
      </c>
      <c r="K638" s="108">
        <f t="shared" si="1108"/>
        <v>8125</v>
      </c>
      <c r="L638" s="108"/>
      <c r="M638" s="108">
        <f t="shared" si="1106"/>
        <v>6</v>
      </c>
      <c r="N638" s="109">
        <f t="shared" si="1107"/>
        <v>15000</v>
      </c>
    </row>
    <row r="639" spans="1:14" s="87" customFormat="1" ht="14.25" customHeight="1" x14ac:dyDescent="0.25">
      <c r="A639" s="103">
        <v>43420</v>
      </c>
      <c r="B639" s="104" t="s">
        <v>5</v>
      </c>
      <c r="C639" s="104" t="s">
        <v>55</v>
      </c>
      <c r="D639" s="105">
        <v>10000</v>
      </c>
      <c r="E639" s="104" t="s">
        <v>2</v>
      </c>
      <c r="F639" s="104">
        <v>188.6</v>
      </c>
      <c r="G639" s="104">
        <v>188.05</v>
      </c>
      <c r="H639" s="104">
        <v>187.35</v>
      </c>
      <c r="I639" s="106"/>
      <c r="J639" s="107">
        <f t="shared" ref="J639:J644" si="1110">(IF(E639="SHORT",F639-G639,IF(E639="LONG",G639-F639)))*D639</f>
        <v>5499.999999999829</v>
      </c>
      <c r="K639" s="108">
        <f t="shared" ref="K639:K644" si="1111">(IF(E639="SHORT",IF(H639="",0,G639-H639),IF(E639="LONG",IF(H639="",0,H639-G639))))*D639</f>
        <v>7000.000000000171</v>
      </c>
      <c r="L639" s="108"/>
      <c r="M639" s="108">
        <f t="shared" ref="M639:M644" si="1112">(K639+J639+L639)/D639</f>
        <v>1.25</v>
      </c>
      <c r="N639" s="109">
        <f t="shared" ref="N639:N644" si="1113">M639*D639</f>
        <v>12500</v>
      </c>
    </row>
    <row r="640" spans="1:14" s="87" customFormat="1" ht="14.25" customHeight="1" x14ac:dyDescent="0.25">
      <c r="A640" s="103">
        <v>43420</v>
      </c>
      <c r="B640" s="104" t="s">
        <v>49</v>
      </c>
      <c r="C640" s="104" t="s">
        <v>55</v>
      </c>
      <c r="D640" s="105">
        <v>10000</v>
      </c>
      <c r="E640" s="104" t="s">
        <v>2</v>
      </c>
      <c r="F640" s="104">
        <v>138.75</v>
      </c>
      <c r="G640" s="104">
        <v>138.25</v>
      </c>
      <c r="H640" s="104"/>
      <c r="I640" s="106"/>
      <c r="J640" s="107">
        <f t="shared" si="1110"/>
        <v>5000</v>
      </c>
      <c r="K640" s="108"/>
      <c r="L640" s="108"/>
      <c r="M640" s="108">
        <f t="shared" si="1112"/>
        <v>0.5</v>
      </c>
      <c r="N640" s="109">
        <f t="shared" si="1113"/>
        <v>5000</v>
      </c>
    </row>
    <row r="641" spans="1:14" s="87" customFormat="1" ht="14.25" customHeight="1" x14ac:dyDescent="0.25">
      <c r="A641" s="123">
        <v>43420</v>
      </c>
      <c r="B641" s="124" t="s">
        <v>6</v>
      </c>
      <c r="C641" s="124" t="s">
        <v>55</v>
      </c>
      <c r="D641" s="125">
        <v>10000</v>
      </c>
      <c r="E641" s="124" t="s">
        <v>1</v>
      </c>
      <c r="F641" s="124">
        <v>139.35</v>
      </c>
      <c r="G641" s="124">
        <v>139.9</v>
      </c>
      <c r="H641" s="124">
        <v>140.6</v>
      </c>
      <c r="I641" s="126">
        <v>141.30000000000001</v>
      </c>
      <c r="J641" s="127">
        <f t="shared" si="1110"/>
        <v>5500.0000000001137</v>
      </c>
      <c r="K641" s="128">
        <f t="shared" si="1111"/>
        <v>6999.9999999998863</v>
      </c>
      <c r="L641" s="128">
        <f t="shared" ref="L641:L644" si="1114">(IF(E641="SHORT",IF(I641="",0,H641-I641),IF(E641="LONG",IF(I641="",0,(I641-H641)))))*D641</f>
        <v>7000.000000000171</v>
      </c>
      <c r="M641" s="128">
        <f t="shared" si="1112"/>
        <v>1.9500000000000171</v>
      </c>
      <c r="N641" s="129">
        <f t="shared" si="1113"/>
        <v>19500.000000000171</v>
      </c>
    </row>
    <row r="642" spans="1:14" s="87" customFormat="1" ht="14.25" customHeight="1" x14ac:dyDescent="0.25">
      <c r="A642" s="103">
        <v>43420</v>
      </c>
      <c r="B642" s="104" t="s">
        <v>0</v>
      </c>
      <c r="C642" s="104" t="s">
        <v>56</v>
      </c>
      <c r="D642" s="105">
        <v>100</v>
      </c>
      <c r="E642" s="104" t="s">
        <v>2</v>
      </c>
      <c r="F642" s="104">
        <v>30849</v>
      </c>
      <c r="G642" s="104">
        <v>30919</v>
      </c>
      <c r="H642" s="104"/>
      <c r="I642" s="106"/>
      <c r="J642" s="107">
        <f t="shared" si="1110"/>
        <v>-7000</v>
      </c>
      <c r="K642" s="108"/>
      <c r="L642" s="108"/>
      <c r="M642" s="108">
        <f t="shared" si="1112"/>
        <v>-70</v>
      </c>
      <c r="N642" s="109">
        <f t="shared" si="1113"/>
        <v>-7000</v>
      </c>
    </row>
    <row r="643" spans="1:14" s="87" customFormat="1" ht="14.25" customHeight="1" x14ac:dyDescent="0.25">
      <c r="A643" s="103">
        <v>43420</v>
      </c>
      <c r="B643" s="104" t="s">
        <v>31</v>
      </c>
      <c r="C643" s="104" t="s">
        <v>53</v>
      </c>
      <c r="D643" s="105">
        <v>200</v>
      </c>
      <c r="E643" s="104" t="s">
        <v>1</v>
      </c>
      <c r="F643" s="104">
        <v>4087</v>
      </c>
      <c r="G643" s="104">
        <v>4112</v>
      </c>
      <c r="H643" s="104">
        <v>4147</v>
      </c>
      <c r="I643" s="106"/>
      <c r="J643" s="107">
        <f t="shared" si="1110"/>
        <v>5000</v>
      </c>
      <c r="K643" s="108">
        <f t="shared" si="1111"/>
        <v>7000</v>
      </c>
      <c r="L643" s="108"/>
      <c r="M643" s="108">
        <f t="shared" si="1112"/>
        <v>60</v>
      </c>
      <c r="N643" s="109">
        <f t="shared" si="1113"/>
        <v>12000</v>
      </c>
    </row>
    <row r="644" spans="1:14" s="87" customFormat="1" ht="14.25" customHeight="1" x14ac:dyDescent="0.25">
      <c r="A644" s="123">
        <v>43420</v>
      </c>
      <c r="B644" s="124" t="s">
        <v>32</v>
      </c>
      <c r="C644" s="124" t="s">
        <v>53</v>
      </c>
      <c r="D644" s="125">
        <v>2500</v>
      </c>
      <c r="E644" s="124" t="s">
        <v>2</v>
      </c>
      <c r="F644" s="124">
        <v>291.39999999999998</v>
      </c>
      <c r="G644" s="124">
        <v>288.89999999999998</v>
      </c>
      <c r="H644" s="124">
        <v>286.14999999999998</v>
      </c>
      <c r="I644" s="126">
        <v>283.39999999999998</v>
      </c>
      <c r="J644" s="127">
        <f t="shared" si="1110"/>
        <v>6250</v>
      </c>
      <c r="K644" s="128">
        <f t="shared" si="1111"/>
        <v>6875</v>
      </c>
      <c r="L644" s="128">
        <f t="shared" si="1114"/>
        <v>6875</v>
      </c>
      <c r="M644" s="128">
        <f t="shared" si="1112"/>
        <v>8</v>
      </c>
      <c r="N644" s="129">
        <f t="shared" si="1113"/>
        <v>20000</v>
      </c>
    </row>
    <row r="645" spans="1:14" s="87" customFormat="1" ht="14.25" customHeight="1" x14ac:dyDescent="0.25">
      <c r="A645" s="103">
        <v>43419</v>
      </c>
      <c r="B645" s="104" t="s">
        <v>4</v>
      </c>
      <c r="C645" s="104" t="s">
        <v>56</v>
      </c>
      <c r="D645" s="105">
        <v>30</v>
      </c>
      <c r="E645" s="104" t="s">
        <v>2</v>
      </c>
      <c r="F645" s="104">
        <v>36672</v>
      </c>
      <c r="G645" s="104">
        <v>36572</v>
      </c>
      <c r="H645" s="104">
        <v>36447</v>
      </c>
      <c r="I645" s="106"/>
      <c r="J645" s="107">
        <f t="shared" ref="J645:J647" si="1115">(IF(E645="SHORT",F645-G645,IF(E645="LONG",G645-F645)))*D645</f>
        <v>3000</v>
      </c>
      <c r="K645" s="108">
        <f t="shared" ref="K645:K646" si="1116">(IF(E645="SHORT",IF(H645="",0,G645-H645),IF(E645="LONG",IF(H645="",0,H645-G645))))*D645</f>
        <v>3750</v>
      </c>
      <c r="L645" s="108"/>
      <c r="M645" s="108">
        <f t="shared" ref="M645:M647" si="1117">(K645+J645+L645)/D645</f>
        <v>225</v>
      </c>
      <c r="N645" s="109">
        <f t="shared" ref="N645:N647" si="1118">M645*D645</f>
        <v>6750</v>
      </c>
    </row>
    <row r="646" spans="1:14" s="87" customFormat="1" ht="14.25" customHeight="1" x14ac:dyDescent="0.25">
      <c r="A646" s="103">
        <v>43419</v>
      </c>
      <c r="B646" s="104" t="s">
        <v>0</v>
      </c>
      <c r="C646" s="104" t="s">
        <v>56</v>
      </c>
      <c r="D646" s="105">
        <v>100</v>
      </c>
      <c r="E646" s="104" t="s">
        <v>2</v>
      </c>
      <c r="F646" s="104">
        <v>30877</v>
      </c>
      <c r="G646" s="104">
        <v>30812</v>
      </c>
      <c r="H646" s="104">
        <v>30732</v>
      </c>
      <c r="I646" s="106"/>
      <c r="J646" s="107">
        <f t="shared" si="1115"/>
        <v>6500</v>
      </c>
      <c r="K646" s="108">
        <f t="shared" si="1116"/>
        <v>8000</v>
      </c>
      <c r="L646" s="108"/>
      <c r="M646" s="108">
        <f t="shared" si="1117"/>
        <v>145</v>
      </c>
      <c r="N646" s="109">
        <f t="shared" si="1118"/>
        <v>14500</v>
      </c>
    </row>
    <row r="647" spans="1:14" s="87" customFormat="1" ht="14.25" customHeight="1" x14ac:dyDescent="0.25">
      <c r="A647" s="103">
        <v>43419</v>
      </c>
      <c r="B647" s="104" t="s">
        <v>6</v>
      </c>
      <c r="C647" s="104" t="s">
        <v>55</v>
      </c>
      <c r="D647" s="105">
        <v>10000</v>
      </c>
      <c r="E647" s="104" t="s">
        <v>1</v>
      </c>
      <c r="F647" s="104">
        <v>141</v>
      </c>
      <c r="G647" s="104">
        <v>141.55000000000001</v>
      </c>
      <c r="H647" s="104"/>
      <c r="I647" s="106"/>
      <c r="J647" s="107">
        <f t="shared" si="1115"/>
        <v>5500.0000000001137</v>
      </c>
      <c r="K647" s="108"/>
      <c r="L647" s="108"/>
      <c r="M647" s="108">
        <f t="shared" si="1117"/>
        <v>0.55000000000001137</v>
      </c>
      <c r="N647" s="109">
        <f t="shared" si="1118"/>
        <v>5500.0000000001137</v>
      </c>
    </row>
    <row r="648" spans="1:14" s="87" customFormat="1" ht="14.25" customHeight="1" x14ac:dyDescent="0.25">
      <c r="A648" s="103">
        <v>43419</v>
      </c>
      <c r="B648" s="104" t="s">
        <v>3</v>
      </c>
      <c r="C648" s="104" t="s">
        <v>55</v>
      </c>
      <c r="D648" s="105">
        <v>2000</v>
      </c>
      <c r="E648" s="104" t="s">
        <v>1</v>
      </c>
      <c r="F648" s="104">
        <v>435.55</v>
      </c>
      <c r="G648" s="104">
        <v>438.55</v>
      </c>
      <c r="H648" s="104"/>
      <c r="I648" s="106"/>
      <c r="J648" s="107">
        <f t="shared" ref="J648:J651" si="1119">(IF(E648="SHORT",F648-G648,IF(E648="LONG",G648-F648)))*D648</f>
        <v>6000</v>
      </c>
      <c r="K648" s="108"/>
      <c r="L648" s="108"/>
      <c r="M648" s="108">
        <f t="shared" ref="M648:M651" si="1120">(K648+J648+L648)/D648</f>
        <v>3</v>
      </c>
      <c r="N648" s="109">
        <f t="shared" ref="N648:N651" si="1121">M648*D648</f>
        <v>6000</v>
      </c>
    </row>
    <row r="649" spans="1:14" s="87" customFormat="1" ht="14.25" customHeight="1" x14ac:dyDescent="0.25">
      <c r="A649" s="103">
        <v>43419</v>
      </c>
      <c r="B649" s="104" t="s">
        <v>48</v>
      </c>
      <c r="C649" s="104" t="s">
        <v>55</v>
      </c>
      <c r="D649" s="105">
        <v>500</v>
      </c>
      <c r="E649" s="104" t="s">
        <v>1</v>
      </c>
      <c r="F649" s="104">
        <v>822.3</v>
      </c>
      <c r="G649" s="104">
        <v>815.3</v>
      </c>
      <c r="H649" s="104"/>
      <c r="I649" s="106"/>
      <c r="J649" s="107">
        <f t="shared" si="1119"/>
        <v>-3500</v>
      </c>
      <c r="K649" s="108"/>
      <c r="L649" s="108"/>
      <c r="M649" s="108">
        <f t="shared" si="1120"/>
        <v>-7</v>
      </c>
      <c r="N649" s="109">
        <f t="shared" si="1121"/>
        <v>-3500</v>
      </c>
    </row>
    <row r="650" spans="1:14" s="87" customFormat="1" ht="14.25" customHeight="1" x14ac:dyDescent="0.25">
      <c r="A650" s="103">
        <v>43419</v>
      </c>
      <c r="B650" s="104" t="s">
        <v>49</v>
      </c>
      <c r="C650" s="104" t="s">
        <v>55</v>
      </c>
      <c r="D650" s="105">
        <v>10000</v>
      </c>
      <c r="E650" s="104" t="s">
        <v>1</v>
      </c>
      <c r="F650" s="104">
        <v>140.19999999999999</v>
      </c>
      <c r="G650" s="104">
        <v>140.75</v>
      </c>
      <c r="H650" s="104"/>
      <c r="I650" s="106"/>
      <c r="J650" s="107">
        <f t="shared" si="1119"/>
        <v>5500.0000000001137</v>
      </c>
      <c r="K650" s="108"/>
      <c r="L650" s="108"/>
      <c r="M650" s="108">
        <f t="shared" si="1120"/>
        <v>0.55000000000001137</v>
      </c>
      <c r="N650" s="109">
        <f t="shared" si="1121"/>
        <v>5500.0000000001137</v>
      </c>
    </row>
    <row r="651" spans="1:14" s="87" customFormat="1" ht="14.25" customHeight="1" x14ac:dyDescent="0.25">
      <c r="A651" s="103">
        <v>43419</v>
      </c>
      <c r="B651" s="104" t="s">
        <v>31</v>
      </c>
      <c r="C651" s="104" t="s">
        <v>53</v>
      </c>
      <c r="D651" s="105">
        <v>200</v>
      </c>
      <c r="E651" s="104" t="s">
        <v>1</v>
      </c>
      <c r="F651" s="104">
        <v>4054</v>
      </c>
      <c r="G651" s="104">
        <v>4024</v>
      </c>
      <c r="H651" s="104"/>
      <c r="I651" s="106"/>
      <c r="J651" s="107">
        <f t="shared" si="1119"/>
        <v>-6000</v>
      </c>
      <c r="K651" s="108"/>
      <c r="L651" s="108"/>
      <c r="M651" s="108">
        <f t="shared" si="1120"/>
        <v>-30</v>
      </c>
      <c r="N651" s="109">
        <f t="shared" si="1121"/>
        <v>-6000</v>
      </c>
    </row>
    <row r="652" spans="1:14" s="87" customFormat="1" ht="14.25" customHeight="1" x14ac:dyDescent="0.25">
      <c r="A652" s="103">
        <v>43419</v>
      </c>
      <c r="B652" s="104" t="s">
        <v>32</v>
      </c>
      <c r="C652" s="104" t="s">
        <v>53</v>
      </c>
      <c r="D652" s="105">
        <v>2500</v>
      </c>
      <c r="E652" s="104" t="s">
        <v>1</v>
      </c>
      <c r="F652" s="104">
        <v>340.3</v>
      </c>
      <c r="G652" s="104">
        <v>342.3</v>
      </c>
      <c r="H652" s="104">
        <v>345.05</v>
      </c>
      <c r="I652" s="106"/>
      <c r="J652" s="107">
        <f t="shared" ref="J652" si="1122">(IF(E652="SHORT",F652-G652,IF(E652="LONG",G652-F652)))*D652</f>
        <v>5000</v>
      </c>
      <c r="K652" s="108">
        <f t="shared" ref="K652" si="1123">(IF(E652="SHORT",IF(H652="",0,G652-H652),IF(E652="LONG",IF(H652="",0,H652-G652))))*D652</f>
        <v>6875</v>
      </c>
      <c r="L652" s="108"/>
      <c r="M652" s="108">
        <f t="shared" ref="M652" si="1124">(K652+J652+L652)/D652</f>
        <v>4.75</v>
      </c>
      <c r="N652" s="109">
        <f t="shared" ref="N652" si="1125">M652*D652</f>
        <v>11875</v>
      </c>
    </row>
    <row r="653" spans="1:14" s="79" customFormat="1" ht="14.25" customHeight="1" x14ac:dyDescent="0.25">
      <c r="A653" s="103">
        <v>43418</v>
      </c>
      <c r="B653" s="104" t="s">
        <v>0</v>
      </c>
      <c r="C653" s="104" t="s">
        <v>56</v>
      </c>
      <c r="D653" s="105">
        <v>100</v>
      </c>
      <c r="E653" s="104" t="s">
        <v>2</v>
      </c>
      <c r="F653" s="104">
        <v>30678</v>
      </c>
      <c r="G653" s="104">
        <v>30613</v>
      </c>
      <c r="H653" s="104"/>
      <c r="I653" s="106"/>
      <c r="J653" s="107">
        <f t="shared" ref="J653:J657" si="1126">(IF(E653="SHORT",F653-G653,IF(E653="LONG",G653-F653)))*D653</f>
        <v>6500</v>
      </c>
      <c r="K653" s="108"/>
      <c r="L653" s="108"/>
      <c r="M653" s="108">
        <f t="shared" ref="M653:M657" si="1127">(K653+J653+L653)/D653</f>
        <v>65</v>
      </c>
      <c r="N653" s="109">
        <f t="shared" ref="N653:N657" si="1128">M653*D653</f>
        <v>6500</v>
      </c>
    </row>
    <row r="654" spans="1:14" s="87" customFormat="1" ht="14.25" customHeight="1" x14ac:dyDescent="0.25">
      <c r="A654" s="103">
        <v>43418</v>
      </c>
      <c r="B654" s="104" t="s">
        <v>4</v>
      </c>
      <c r="C654" s="104" t="s">
        <v>56</v>
      </c>
      <c r="D654" s="105">
        <v>30</v>
      </c>
      <c r="E654" s="104" t="s">
        <v>2</v>
      </c>
      <c r="F654" s="104">
        <v>36215</v>
      </c>
      <c r="G654" s="104">
        <v>36120</v>
      </c>
      <c r="H654" s="104"/>
      <c r="I654" s="106"/>
      <c r="J654" s="107">
        <f t="shared" si="1126"/>
        <v>2850</v>
      </c>
      <c r="K654" s="108"/>
      <c r="L654" s="108"/>
      <c r="M654" s="108">
        <f t="shared" si="1127"/>
        <v>95</v>
      </c>
      <c r="N654" s="109">
        <f t="shared" si="1128"/>
        <v>2850</v>
      </c>
    </row>
    <row r="655" spans="1:14" s="87" customFormat="1" ht="14.25" customHeight="1" x14ac:dyDescent="0.25">
      <c r="A655" s="103">
        <v>43418</v>
      </c>
      <c r="B655" s="104" t="s">
        <v>31</v>
      </c>
      <c r="C655" s="104" t="s">
        <v>53</v>
      </c>
      <c r="D655" s="105">
        <v>200</v>
      </c>
      <c r="E655" s="104" t="s">
        <v>1</v>
      </c>
      <c r="F655" s="104">
        <v>4074</v>
      </c>
      <c r="G655" s="104">
        <v>4099</v>
      </c>
      <c r="H655" s="104">
        <v>4134</v>
      </c>
      <c r="I655" s="106"/>
      <c r="J655" s="107">
        <f t="shared" si="1126"/>
        <v>5000</v>
      </c>
      <c r="K655" s="108">
        <f t="shared" ref="K655" si="1129">(IF(E655="SHORT",IF(H655="",0,G655-H655),IF(E655="LONG",IF(H655="",0,H655-G655))))*D655</f>
        <v>7000</v>
      </c>
      <c r="L655" s="108"/>
      <c r="M655" s="108">
        <f t="shared" si="1127"/>
        <v>60</v>
      </c>
      <c r="N655" s="109">
        <f t="shared" si="1128"/>
        <v>12000</v>
      </c>
    </row>
    <row r="656" spans="1:14" s="79" customFormat="1" ht="14.25" customHeight="1" x14ac:dyDescent="0.25">
      <c r="A656" s="103">
        <v>43418</v>
      </c>
      <c r="B656" s="104" t="s">
        <v>31</v>
      </c>
      <c r="C656" s="104" t="s">
        <v>53</v>
      </c>
      <c r="D656" s="105">
        <v>200</v>
      </c>
      <c r="E656" s="104" t="s">
        <v>2</v>
      </c>
      <c r="F656" s="104">
        <v>4008</v>
      </c>
      <c r="G656" s="104">
        <v>4038</v>
      </c>
      <c r="H656" s="104"/>
      <c r="I656" s="106"/>
      <c r="J656" s="107">
        <f t="shared" si="1126"/>
        <v>-6000</v>
      </c>
      <c r="K656" s="108"/>
      <c r="L656" s="108"/>
      <c r="M656" s="108">
        <f t="shared" si="1127"/>
        <v>-30</v>
      </c>
      <c r="N656" s="109">
        <f t="shared" si="1128"/>
        <v>-6000</v>
      </c>
    </row>
    <row r="657" spans="1:14" s="87" customFormat="1" ht="14.25" customHeight="1" x14ac:dyDescent="0.25">
      <c r="A657" s="103">
        <v>43418</v>
      </c>
      <c r="B657" s="104" t="s">
        <v>49</v>
      </c>
      <c r="C657" s="104" t="s">
        <v>55</v>
      </c>
      <c r="D657" s="105">
        <v>10000</v>
      </c>
      <c r="E657" s="104" t="s">
        <v>2</v>
      </c>
      <c r="F657" s="104">
        <v>140.25</v>
      </c>
      <c r="G657" s="104">
        <v>139.69999999999999</v>
      </c>
      <c r="H657" s="104"/>
      <c r="I657" s="106"/>
      <c r="J657" s="107">
        <f t="shared" si="1126"/>
        <v>5500.0000000001137</v>
      </c>
      <c r="K657" s="108"/>
      <c r="L657" s="108"/>
      <c r="M657" s="108">
        <f t="shared" si="1127"/>
        <v>0.55000000000001137</v>
      </c>
      <c r="N657" s="109">
        <f t="shared" si="1128"/>
        <v>5500.0000000001137</v>
      </c>
    </row>
    <row r="658" spans="1:14" s="87" customFormat="1" ht="14.25" customHeight="1" x14ac:dyDescent="0.25">
      <c r="A658" s="103">
        <v>43417</v>
      </c>
      <c r="B658" s="104" t="s">
        <v>6</v>
      </c>
      <c r="C658" s="104" t="s">
        <v>56</v>
      </c>
      <c r="D658" s="105">
        <v>10000</v>
      </c>
      <c r="E658" s="104" t="s">
        <v>1</v>
      </c>
      <c r="F658" s="104">
        <v>140.80000000000001</v>
      </c>
      <c r="G658" s="104">
        <v>140.19999999999999</v>
      </c>
      <c r="H658" s="104"/>
      <c r="I658" s="106"/>
      <c r="J658" s="107">
        <f t="shared" ref="J658:J660" si="1130">(IF(E658="SHORT",F658-G658,IF(E658="LONG",G658-F658)))*D658</f>
        <v>-6000.0000000002274</v>
      </c>
      <c r="K658" s="108"/>
      <c r="L658" s="108"/>
      <c r="M658" s="108">
        <f t="shared" ref="M658:M660" si="1131">(K658+J658+L658)/D658</f>
        <v>-0.60000000000002274</v>
      </c>
      <c r="N658" s="109">
        <f t="shared" ref="N658:N660" si="1132">M658*D658</f>
        <v>-6000.0000000002274</v>
      </c>
    </row>
    <row r="659" spans="1:14" s="87" customFormat="1" ht="14.25" customHeight="1" x14ac:dyDescent="0.25">
      <c r="A659" s="123">
        <v>43417</v>
      </c>
      <c r="B659" s="124" t="s">
        <v>5</v>
      </c>
      <c r="C659" s="124" t="s">
        <v>55</v>
      </c>
      <c r="D659" s="125">
        <v>10000</v>
      </c>
      <c r="E659" s="124" t="s">
        <v>1</v>
      </c>
      <c r="F659" s="124">
        <v>185.45</v>
      </c>
      <c r="G659" s="124">
        <v>186</v>
      </c>
      <c r="H659" s="124">
        <v>186.7</v>
      </c>
      <c r="I659" s="126">
        <v>187.35</v>
      </c>
      <c r="J659" s="127">
        <f t="shared" si="1130"/>
        <v>5500.0000000001137</v>
      </c>
      <c r="K659" s="128">
        <f t="shared" ref="K659" si="1133">(IF(E659="SHORT",IF(H659="",0,G659-H659),IF(E659="LONG",IF(H659="",0,H659-G659))))*D659</f>
        <v>6999.9999999998863</v>
      </c>
      <c r="L659" s="128">
        <f t="shared" ref="L659" si="1134">(IF(E659="SHORT",IF(I659="",0,H659-I659),IF(E659="LONG",IF(I659="",0,(I659-H659)))))*D659</f>
        <v>6500.0000000000564</v>
      </c>
      <c r="M659" s="128">
        <f t="shared" si="1131"/>
        <v>1.9000000000000059</v>
      </c>
      <c r="N659" s="129">
        <f t="shared" si="1132"/>
        <v>19000.000000000058</v>
      </c>
    </row>
    <row r="660" spans="1:14" s="87" customFormat="1" ht="14.25" customHeight="1" x14ac:dyDescent="0.25">
      <c r="A660" s="103">
        <v>43417</v>
      </c>
      <c r="B660" s="104" t="s">
        <v>31</v>
      </c>
      <c r="C660" s="104" t="s">
        <v>53</v>
      </c>
      <c r="D660" s="105">
        <v>200</v>
      </c>
      <c r="E660" s="104" t="s">
        <v>1</v>
      </c>
      <c r="F660" s="104">
        <v>4300</v>
      </c>
      <c r="G660" s="104">
        <v>4270</v>
      </c>
      <c r="H660" s="104"/>
      <c r="I660" s="106"/>
      <c r="J660" s="107">
        <f t="shared" si="1130"/>
        <v>-6000</v>
      </c>
      <c r="K660" s="108"/>
      <c r="L660" s="108"/>
      <c r="M660" s="108">
        <f t="shared" si="1131"/>
        <v>-30</v>
      </c>
      <c r="N660" s="109">
        <f t="shared" si="1132"/>
        <v>-6000</v>
      </c>
    </row>
    <row r="661" spans="1:14" s="87" customFormat="1" ht="14.25" customHeight="1" x14ac:dyDescent="0.25">
      <c r="A661" s="103">
        <v>43416</v>
      </c>
      <c r="B661" s="104" t="s">
        <v>0</v>
      </c>
      <c r="C661" s="104" t="s">
        <v>56</v>
      </c>
      <c r="D661" s="105">
        <v>100</v>
      </c>
      <c r="E661" s="104" t="s">
        <v>2</v>
      </c>
      <c r="F661" s="104">
        <v>31099</v>
      </c>
      <c r="G661" s="104">
        <v>31034</v>
      </c>
      <c r="H661" s="104"/>
      <c r="I661" s="106"/>
      <c r="J661" s="107">
        <f t="shared" ref="J661:J664" si="1135">(IF(E661="SHORT",F661-G661,IF(E661="LONG",G661-F661)))*D661</f>
        <v>6500</v>
      </c>
      <c r="K661" s="108"/>
      <c r="L661" s="108"/>
      <c r="M661" s="108">
        <f t="shared" ref="M661:M664" si="1136">(K661+J661+L661)/D661</f>
        <v>65</v>
      </c>
      <c r="N661" s="109">
        <f t="shared" ref="N661:N664" si="1137">M661*D661</f>
        <v>6500</v>
      </c>
    </row>
    <row r="662" spans="1:14" s="87" customFormat="1" ht="14.25" customHeight="1" x14ac:dyDescent="0.25">
      <c r="A662" s="123">
        <v>43416</v>
      </c>
      <c r="B662" s="124" t="s">
        <v>4</v>
      </c>
      <c r="C662" s="124" t="s">
        <v>56</v>
      </c>
      <c r="D662" s="125">
        <v>30</v>
      </c>
      <c r="E662" s="124" t="s">
        <v>2</v>
      </c>
      <c r="F662" s="124">
        <v>37028</v>
      </c>
      <c r="G662" s="124">
        <v>36928</v>
      </c>
      <c r="H662" s="124">
        <v>36808</v>
      </c>
      <c r="I662" s="126">
        <v>36683</v>
      </c>
      <c r="J662" s="127">
        <f t="shared" si="1135"/>
        <v>3000</v>
      </c>
      <c r="K662" s="128">
        <f t="shared" ref="K662:K664" si="1138">(IF(E662="SHORT",IF(H662="",0,G662-H662),IF(E662="LONG",IF(H662="",0,H662-G662))))*D662</f>
        <v>3600</v>
      </c>
      <c r="L662" s="128">
        <f t="shared" ref="L662" si="1139">(IF(E662="SHORT",IF(I662="",0,H662-I662),IF(E662="LONG",IF(I662="",0,(I662-H662)))))*D662</f>
        <v>3750</v>
      </c>
      <c r="M662" s="128">
        <f t="shared" si="1136"/>
        <v>345</v>
      </c>
      <c r="N662" s="129">
        <f t="shared" si="1137"/>
        <v>10350</v>
      </c>
    </row>
    <row r="663" spans="1:14" s="79" customFormat="1" ht="14.25" customHeight="1" x14ac:dyDescent="0.25">
      <c r="A663" s="103">
        <v>43416</v>
      </c>
      <c r="B663" s="104" t="s">
        <v>31</v>
      </c>
      <c r="C663" s="104" t="s">
        <v>53</v>
      </c>
      <c r="D663" s="105">
        <v>200</v>
      </c>
      <c r="E663" s="104" t="s">
        <v>2</v>
      </c>
      <c r="F663" s="104">
        <v>4421</v>
      </c>
      <c r="G663" s="104">
        <v>4451</v>
      </c>
      <c r="H663" s="104"/>
      <c r="I663" s="106"/>
      <c r="J663" s="107">
        <f t="shared" si="1135"/>
        <v>-6000</v>
      </c>
      <c r="K663" s="108"/>
      <c r="L663" s="108"/>
      <c r="M663" s="108">
        <f t="shared" si="1136"/>
        <v>-30</v>
      </c>
      <c r="N663" s="109">
        <f t="shared" si="1137"/>
        <v>-6000</v>
      </c>
    </row>
    <row r="664" spans="1:14" s="87" customFormat="1" ht="14.25" customHeight="1" x14ac:dyDescent="0.25">
      <c r="A664" s="103">
        <v>43416</v>
      </c>
      <c r="B664" s="104" t="s">
        <v>5</v>
      </c>
      <c r="C664" s="104" t="s">
        <v>55</v>
      </c>
      <c r="D664" s="105">
        <v>10000</v>
      </c>
      <c r="E664" s="104" t="s">
        <v>2</v>
      </c>
      <c r="F664" s="104">
        <v>185.4</v>
      </c>
      <c r="G664" s="104">
        <v>184.85</v>
      </c>
      <c r="H664" s="104">
        <v>184.15</v>
      </c>
      <c r="I664" s="106"/>
      <c r="J664" s="107">
        <f t="shared" si="1135"/>
        <v>5500.0000000001137</v>
      </c>
      <c r="K664" s="108">
        <f t="shared" si="1138"/>
        <v>6999.9999999998863</v>
      </c>
      <c r="L664" s="108"/>
      <c r="M664" s="108">
        <f t="shared" si="1136"/>
        <v>1.25</v>
      </c>
      <c r="N664" s="109">
        <f t="shared" si="1137"/>
        <v>12500</v>
      </c>
    </row>
    <row r="665" spans="1:14" s="79" customFormat="1" ht="14.25" customHeight="1" x14ac:dyDescent="0.25">
      <c r="A665" s="103">
        <v>43410</v>
      </c>
      <c r="B665" s="104" t="s">
        <v>0</v>
      </c>
      <c r="C665" s="104" t="s">
        <v>56</v>
      </c>
      <c r="D665" s="105">
        <v>100</v>
      </c>
      <c r="E665" s="104" t="s">
        <v>1</v>
      </c>
      <c r="F665" s="104">
        <v>31754</v>
      </c>
      <c r="G665" s="104">
        <v>31819</v>
      </c>
      <c r="H665" s="104"/>
      <c r="I665" s="106"/>
      <c r="J665" s="107">
        <f t="shared" ref="J665:J667" si="1140">(IF(E665="SHORT",F665-G665,IF(E665="LONG",G665-F665)))*D665</f>
        <v>6500</v>
      </c>
      <c r="K665" s="108"/>
      <c r="L665" s="108"/>
      <c r="M665" s="108">
        <f t="shared" ref="M665:M667" si="1141">(K665+J665+L665)/D665</f>
        <v>65</v>
      </c>
      <c r="N665" s="109">
        <f t="shared" ref="N665:N667" si="1142">M665*D665</f>
        <v>6500</v>
      </c>
    </row>
    <row r="666" spans="1:14" s="79" customFormat="1" ht="14.25" customHeight="1" x14ac:dyDescent="0.25">
      <c r="A666" s="103">
        <v>43410</v>
      </c>
      <c r="B666" s="104" t="s">
        <v>4</v>
      </c>
      <c r="C666" s="104" t="s">
        <v>56</v>
      </c>
      <c r="D666" s="105">
        <v>30</v>
      </c>
      <c r="E666" s="104" t="s">
        <v>1</v>
      </c>
      <c r="F666" s="104">
        <v>38437</v>
      </c>
      <c r="G666" s="104">
        <v>38535</v>
      </c>
      <c r="H666" s="104"/>
      <c r="I666" s="106"/>
      <c r="J666" s="107">
        <f t="shared" si="1140"/>
        <v>2940</v>
      </c>
      <c r="K666" s="108"/>
      <c r="L666" s="108"/>
      <c r="M666" s="108">
        <f t="shared" si="1141"/>
        <v>98</v>
      </c>
      <c r="N666" s="109">
        <f t="shared" si="1142"/>
        <v>2940</v>
      </c>
    </row>
    <row r="667" spans="1:14" s="87" customFormat="1" ht="14.25" customHeight="1" x14ac:dyDescent="0.25">
      <c r="A667" s="103">
        <v>43410</v>
      </c>
      <c r="B667" s="104" t="s">
        <v>49</v>
      </c>
      <c r="C667" s="104" t="s">
        <v>55</v>
      </c>
      <c r="D667" s="105">
        <v>10000</v>
      </c>
      <c r="E667" s="104" t="s">
        <v>2</v>
      </c>
      <c r="F667" s="104">
        <v>144.4</v>
      </c>
      <c r="G667" s="104">
        <v>145</v>
      </c>
      <c r="H667" s="104"/>
      <c r="I667" s="106"/>
      <c r="J667" s="107">
        <f t="shared" si="1140"/>
        <v>-5999.9999999999436</v>
      </c>
      <c r="K667" s="108"/>
      <c r="L667" s="108"/>
      <c r="M667" s="108">
        <f t="shared" si="1141"/>
        <v>-0.59999999999999432</v>
      </c>
      <c r="N667" s="109">
        <f t="shared" si="1142"/>
        <v>-5999.9999999999436</v>
      </c>
    </row>
    <row r="668" spans="1:14" s="87" customFormat="1" ht="14.25" customHeight="1" x14ac:dyDescent="0.25">
      <c r="A668" s="103">
        <v>43409</v>
      </c>
      <c r="B668" s="104" t="s">
        <v>31</v>
      </c>
      <c r="C668" s="104" t="s">
        <v>53</v>
      </c>
      <c r="D668" s="105">
        <v>200</v>
      </c>
      <c r="E668" s="104" t="s">
        <v>1</v>
      </c>
      <c r="F668" s="104">
        <v>4597</v>
      </c>
      <c r="G668" s="104">
        <v>4622</v>
      </c>
      <c r="H668" s="104">
        <v>4657</v>
      </c>
      <c r="I668" s="106"/>
      <c r="J668" s="107">
        <f t="shared" ref="J668:J672" si="1143">(IF(E668="SHORT",F668-G668,IF(E668="LONG",G668-F668)))*D668</f>
        <v>5000</v>
      </c>
      <c r="K668" s="108">
        <f t="shared" ref="K668:K672" si="1144">(IF(E668="SHORT",IF(H668="",0,G668-H668),IF(E668="LONG",IF(H668="",0,H668-G668))))*D668</f>
        <v>7000</v>
      </c>
      <c r="L668" s="108"/>
      <c r="M668" s="108">
        <f t="shared" ref="M668:M672" si="1145">(K668+J668+L668)/D668</f>
        <v>60</v>
      </c>
      <c r="N668" s="109">
        <f t="shared" ref="N668:N672" si="1146">M668*D668</f>
        <v>12000</v>
      </c>
    </row>
    <row r="669" spans="1:14" s="87" customFormat="1" ht="14.25" customHeight="1" x14ac:dyDescent="0.25">
      <c r="A669" s="123">
        <v>43409</v>
      </c>
      <c r="B669" s="124" t="s">
        <v>32</v>
      </c>
      <c r="C669" s="124" t="s">
        <v>53</v>
      </c>
      <c r="D669" s="125">
        <v>2500</v>
      </c>
      <c r="E669" s="124" t="s">
        <v>1</v>
      </c>
      <c r="F669" s="124">
        <v>253.55</v>
      </c>
      <c r="G669" s="124">
        <v>255.5</v>
      </c>
      <c r="H669" s="124">
        <v>257.55</v>
      </c>
      <c r="I669" s="126">
        <v>260</v>
      </c>
      <c r="J669" s="127">
        <f t="shared" si="1143"/>
        <v>4874.9999999999718</v>
      </c>
      <c r="K669" s="128">
        <f t="shared" si="1144"/>
        <v>5125.0000000000282</v>
      </c>
      <c r="L669" s="128">
        <f t="shared" ref="L669:L672" si="1147">(IF(E669="SHORT",IF(I669="",0,H669-I669),IF(E669="LONG",IF(I669="",0,(I669-H669)))))*D669</f>
        <v>6124.9999999999718</v>
      </c>
      <c r="M669" s="128">
        <f t="shared" si="1145"/>
        <v>6.4499999999999886</v>
      </c>
      <c r="N669" s="129">
        <f t="shared" si="1146"/>
        <v>16124.999999999971</v>
      </c>
    </row>
    <row r="670" spans="1:14" s="87" customFormat="1" ht="14.25" customHeight="1" x14ac:dyDescent="0.25">
      <c r="A670" s="103">
        <v>43409</v>
      </c>
      <c r="B670" s="104" t="s">
        <v>3</v>
      </c>
      <c r="C670" s="104" t="s">
        <v>55</v>
      </c>
      <c r="D670" s="105">
        <v>2000</v>
      </c>
      <c r="E670" s="104" t="s">
        <v>2</v>
      </c>
      <c r="F670" s="104">
        <v>449.45</v>
      </c>
      <c r="G670" s="104">
        <v>446.45</v>
      </c>
      <c r="H670" s="104"/>
      <c r="I670" s="106"/>
      <c r="J670" s="107">
        <f t="shared" si="1143"/>
        <v>6000</v>
      </c>
      <c r="K670" s="108"/>
      <c r="L670" s="108"/>
      <c r="M670" s="108">
        <f t="shared" si="1145"/>
        <v>3</v>
      </c>
      <c r="N670" s="109">
        <f t="shared" si="1146"/>
        <v>6000</v>
      </c>
    </row>
    <row r="671" spans="1:14" s="87" customFormat="1" ht="14.25" customHeight="1" x14ac:dyDescent="0.25">
      <c r="A671" s="123">
        <v>43409</v>
      </c>
      <c r="B671" s="124" t="s">
        <v>6</v>
      </c>
      <c r="C671" s="124" t="s">
        <v>55</v>
      </c>
      <c r="D671" s="125">
        <v>10000</v>
      </c>
      <c r="E671" s="124" t="s">
        <v>2</v>
      </c>
      <c r="F671" s="124">
        <v>144.9</v>
      </c>
      <c r="G671" s="124">
        <v>144.35</v>
      </c>
      <c r="H671" s="124">
        <v>143.65</v>
      </c>
      <c r="I671" s="126">
        <v>142.94999999999999</v>
      </c>
      <c r="J671" s="127">
        <f t="shared" si="1143"/>
        <v>5500.0000000001137</v>
      </c>
      <c r="K671" s="128">
        <f t="shared" si="1144"/>
        <v>6999.9999999998863</v>
      </c>
      <c r="L671" s="128">
        <f t="shared" si="1147"/>
        <v>7000.000000000171</v>
      </c>
      <c r="M671" s="128">
        <f t="shared" si="1145"/>
        <v>1.9500000000000171</v>
      </c>
      <c r="N671" s="129">
        <f t="shared" si="1146"/>
        <v>19500.000000000171</v>
      </c>
    </row>
    <row r="672" spans="1:14" s="87" customFormat="1" ht="14.25" customHeight="1" x14ac:dyDescent="0.25">
      <c r="A672" s="123">
        <v>43409</v>
      </c>
      <c r="B672" s="124" t="s">
        <v>5</v>
      </c>
      <c r="C672" s="124" t="s">
        <v>55</v>
      </c>
      <c r="D672" s="125">
        <v>10000</v>
      </c>
      <c r="E672" s="124" t="s">
        <v>2</v>
      </c>
      <c r="F672" s="124">
        <v>188.5</v>
      </c>
      <c r="G672" s="124">
        <v>187.95</v>
      </c>
      <c r="H672" s="124">
        <v>187.25</v>
      </c>
      <c r="I672" s="126">
        <v>186.55</v>
      </c>
      <c r="J672" s="127">
        <f t="shared" si="1143"/>
        <v>5500.0000000001137</v>
      </c>
      <c r="K672" s="128">
        <f t="shared" si="1144"/>
        <v>6999.9999999998863</v>
      </c>
      <c r="L672" s="128">
        <f t="shared" si="1147"/>
        <v>6999.9999999998863</v>
      </c>
      <c r="M672" s="128">
        <f t="shared" si="1145"/>
        <v>1.9499999999999886</v>
      </c>
      <c r="N672" s="129">
        <f t="shared" si="1146"/>
        <v>19499.999999999887</v>
      </c>
    </row>
    <row r="673" spans="1:14" s="79" customFormat="1" ht="14.25" customHeight="1" x14ac:dyDescent="0.25">
      <c r="A673" s="103">
        <v>43409</v>
      </c>
      <c r="B673" s="104" t="s">
        <v>0</v>
      </c>
      <c r="C673" s="104" t="s">
        <v>56</v>
      </c>
      <c r="D673" s="105">
        <v>100</v>
      </c>
      <c r="E673" s="104" t="s">
        <v>1</v>
      </c>
      <c r="F673" s="104">
        <v>31775</v>
      </c>
      <c r="G673" s="104">
        <v>31705</v>
      </c>
      <c r="H673" s="104"/>
      <c r="I673" s="106"/>
      <c r="J673" s="107">
        <f>(IF(E673="SHORT",F673-G673,IF(E673="LONG",G673-F673)))*D673</f>
        <v>-7000</v>
      </c>
      <c r="K673" s="108"/>
      <c r="L673" s="108"/>
      <c r="M673" s="108">
        <f>(K673+J673+L673)/D673</f>
        <v>-70</v>
      </c>
      <c r="N673" s="109">
        <f>M673*D673</f>
        <v>-7000</v>
      </c>
    </row>
    <row r="674" spans="1:14" s="87" customFormat="1" ht="14.25" customHeight="1" x14ac:dyDescent="0.25">
      <c r="A674" s="103">
        <v>43409</v>
      </c>
      <c r="B674" s="104" t="s">
        <v>4</v>
      </c>
      <c r="C674" s="104" t="s">
        <v>56</v>
      </c>
      <c r="D674" s="105">
        <v>30</v>
      </c>
      <c r="E674" s="104" t="s">
        <v>1</v>
      </c>
      <c r="F674" s="104">
        <v>38600</v>
      </c>
      <c r="G674" s="104">
        <v>38700</v>
      </c>
      <c r="H674" s="104"/>
      <c r="I674" s="106"/>
      <c r="J674" s="107">
        <f>(IF(E674="SHORT",F674-G674,IF(E674="LONG",G674-F674)))*D674</f>
        <v>3000</v>
      </c>
      <c r="K674" s="108"/>
      <c r="L674" s="108"/>
      <c r="M674" s="108">
        <f>(K674+J674+L674)/D674</f>
        <v>100</v>
      </c>
      <c r="N674" s="109">
        <f>M674*D674</f>
        <v>3000</v>
      </c>
    </row>
    <row r="675" spans="1:14" s="87" customFormat="1" ht="14.25" customHeight="1" x14ac:dyDescent="0.25">
      <c r="A675" s="103">
        <v>43406</v>
      </c>
      <c r="B675" s="104" t="s">
        <v>4</v>
      </c>
      <c r="C675" s="104" t="s">
        <v>51</v>
      </c>
      <c r="D675" s="105">
        <v>30</v>
      </c>
      <c r="E675" s="104" t="s">
        <v>2</v>
      </c>
      <c r="F675" s="104">
        <v>38604</v>
      </c>
      <c r="G675" s="104">
        <v>38504</v>
      </c>
      <c r="H675" s="106"/>
      <c r="I675" s="106"/>
      <c r="J675" s="107">
        <f t="shared" ref="J675:J678" si="1148">(IF(E675="SHORT",F675-G675,IF(E675="LONG",G675-F675)))*D675</f>
        <v>3000</v>
      </c>
      <c r="K675" s="108"/>
      <c r="L675" s="108"/>
      <c r="M675" s="108">
        <f t="shared" ref="M675:M678" si="1149">(K675+J675+L675)/D675</f>
        <v>100</v>
      </c>
      <c r="N675" s="109">
        <f t="shared" ref="N675:N678" si="1150">M675*D675</f>
        <v>3000</v>
      </c>
    </row>
    <row r="676" spans="1:14" s="87" customFormat="1" ht="14.25" customHeight="1" x14ac:dyDescent="0.25">
      <c r="A676" s="103">
        <v>43406</v>
      </c>
      <c r="B676" s="104" t="s">
        <v>31</v>
      </c>
      <c r="C676" s="104" t="s">
        <v>53</v>
      </c>
      <c r="D676" s="105">
        <v>200</v>
      </c>
      <c r="E676" s="104" t="s">
        <v>2</v>
      </c>
      <c r="F676" s="104">
        <v>4627</v>
      </c>
      <c r="G676" s="104">
        <v>4602</v>
      </c>
      <c r="H676" s="106">
        <v>4567</v>
      </c>
      <c r="I676" s="106"/>
      <c r="J676" s="107">
        <f t="shared" si="1148"/>
        <v>5000</v>
      </c>
      <c r="K676" s="108">
        <f t="shared" ref="K676" si="1151">(IF(E676="SHORT",IF(H676="",0,G676-H676),IF(E676="LONG",IF(H676="",0,H676-G676))))*D676</f>
        <v>7000</v>
      </c>
      <c r="L676" s="108"/>
      <c r="M676" s="108">
        <f t="shared" si="1149"/>
        <v>60</v>
      </c>
      <c r="N676" s="109">
        <f t="shared" si="1150"/>
        <v>12000</v>
      </c>
    </row>
    <row r="677" spans="1:14" s="79" customFormat="1" ht="14.25" customHeight="1" x14ac:dyDescent="0.25">
      <c r="A677" s="103">
        <v>43406</v>
      </c>
      <c r="B677" s="104" t="s">
        <v>48</v>
      </c>
      <c r="C677" s="104" t="s">
        <v>55</v>
      </c>
      <c r="D677" s="105">
        <v>500</v>
      </c>
      <c r="E677" s="104" t="s">
        <v>1</v>
      </c>
      <c r="F677" s="104">
        <v>874.3</v>
      </c>
      <c r="G677" s="104">
        <v>879.9</v>
      </c>
      <c r="H677" s="106"/>
      <c r="I677" s="106"/>
      <c r="J677" s="107">
        <f t="shared" si="1148"/>
        <v>2800.0000000000114</v>
      </c>
      <c r="K677" s="108"/>
      <c r="L677" s="108"/>
      <c r="M677" s="108">
        <f t="shared" si="1149"/>
        <v>5.6000000000000227</v>
      </c>
      <c r="N677" s="109">
        <f t="shared" si="1150"/>
        <v>2800.0000000000114</v>
      </c>
    </row>
    <row r="678" spans="1:14" s="87" customFormat="1" ht="14.25" customHeight="1" x14ac:dyDescent="0.25">
      <c r="A678" s="103">
        <v>43406</v>
      </c>
      <c r="B678" s="104" t="s">
        <v>49</v>
      </c>
      <c r="C678" s="104" t="s">
        <v>55</v>
      </c>
      <c r="D678" s="105">
        <v>10000</v>
      </c>
      <c r="E678" s="104" t="s">
        <v>1</v>
      </c>
      <c r="F678" s="104">
        <v>145.35</v>
      </c>
      <c r="G678" s="104">
        <v>145.9</v>
      </c>
      <c r="H678" s="106"/>
      <c r="I678" s="106"/>
      <c r="J678" s="107">
        <f t="shared" si="1148"/>
        <v>5500.0000000001137</v>
      </c>
      <c r="K678" s="108"/>
      <c r="L678" s="108"/>
      <c r="M678" s="108">
        <f t="shared" si="1149"/>
        <v>0.55000000000001137</v>
      </c>
      <c r="N678" s="109">
        <f t="shared" si="1150"/>
        <v>5500.0000000001137</v>
      </c>
    </row>
    <row r="679" spans="1:14" s="87" customFormat="1" ht="14.25" customHeight="1" x14ac:dyDescent="0.25">
      <c r="A679" s="123">
        <v>43405</v>
      </c>
      <c r="B679" s="124" t="s">
        <v>31</v>
      </c>
      <c r="C679" s="124" t="s">
        <v>53</v>
      </c>
      <c r="D679" s="125">
        <v>200</v>
      </c>
      <c r="E679" s="124" t="s">
        <v>2</v>
      </c>
      <c r="F679" s="124">
        <v>4784</v>
      </c>
      <c r="G679" s="124">
        <v>4754</v>
      </c>
      <c r="H679" s="126">
        <v>4724</v>
      </c>
      <c r="I679" s="126">
        <v>4689</v>
      </c>
      <c r="J679" s="127">
        <f t="shared" ref="J679:J683" si="1152">(IF(E679="SHORT",F679-G679,IF(E679="LONG",G679-F679)))*D679</f>
        <v>6000</v>
      </c>
      <c r="K679" s="128">
        <f t="shared" ref="K679:K683" si="1153">(IF(E679="SHORT",IF(H679="",0,G679-H679),IF(E679="LONG",IF(H679="",0,H679-G679))))*D679</f>
        <v>6000</v>
      </c>
      <c r="L679" s="128">
        <f t="shared" ref="L679:L683" si="1154">(IF(E679="SHORT",IF(I679="",0,H679-I679),IF(E679="LONG",IF(I679="",0,(I679-H679)))))*D679</f>
        <v>7000</v>
      </c>
      <c r="M679" s="128">
        <f t="shared" ref="M679:M683" si="1155">(K679+J679+L679)/D679</f>
        <v>95</v>
      </c>
      <c r="N679" s="129">
        <f t="shared" ref="N679:N683" si="1156">M679*D679</f>
        <v>19000</v>
      </c>
    </row>
    <row r="680" spans="1:14" s="87" customFormat="1" ht="14.25" customHeight="1" x14ac:dyDescent="0.25">
      <c r="A680" s="103">
        <v>43405</v>
      </c>
      <c r="B680" s="104" t="s">
        <v>32</v>
      </c>
      <c r="C680" s="104" t="s">
        <v>53</v>
      </c>
      <c r="D680" s="105">
        <v>2500</v>
      </c>
      <c r="E680" s="104" t="s">
        <v>2</v>
      </c>
      <c r="F680" s="104">
        <v>241.5</v>
      </c>
      <c r="G680" s="104">
        <v>243</v>
      </c>
      <c r="H680" s="106"/>
      <c r="I680" s="106"/>
      <c r="J680" s="107">
        <f t="shared" si="1152"/>
        <v>-3750</v>
      </c>
      <c r="K680" s="108"/>
      <c r="L680" s="108"/>
      <c r="M680" s="108">
        <f t="shared" si="1155"/>
        <v>-1.5</v>
      </c>
      <c r="N680" s="109">
        <f t="shared" si="1156"/>
        <v>-3750</v>
      </c>
    </row>
    <row r="681" spans="1:14" s="87" customFormat="1" ht="14.25" customHeight="1" x14ac:dyDescent="0.25">
      <c r="A681" s="103">
        <v>43405</v>
      </c>
      <c r="B681" s="104" t="s">
        <v>3</v>
      </c>
      <c r="C681" s="104" t="s">
        <v>55</v>
      </c>
      <c r="D681" s="105">
        <v>2000</v>
      </c>
      <c r="E681" s="104" t="s">
        <v>1</v>
      </c>
      <c r="F681" s="104">
        <v>435.7</v>
      </c>
      <c r="G681" s="104">
        <v>438.7</v>
      </c>
      <c r="H681" s="106"/>
      <c r="I681" s="106"/>
      <c r="J681" s="107">
        <f t="shared" si="1152"/>
        <v>6000</v>
      </c>
      <c r="K681" s="108"/>
      <c r="L681" s="108"/>
      <c r="M681" s="108">
        <f t="shared" si="1155"/>
        <v>3</v>
      </c>
      <c r="N681" s="109">
        <f t="shared" si="1156"/>
        <v>6000</v>
      </c>
    </row>
    <row r="682" spans="1:14" s="87" customFormat="1" ht="14.25" customHeight="1" x14ac:dyDescent="0.25">
      <c r="A682" s="103">
        <v>43405</v>
      </c>
      <c r="B682" s="104" t="s">
        <v>0</v>
      </c>
      <c r="C682" s="104" t="s">
        <v>51</v>
      </c>
      <c r="D682" s="105">
        <v>100</v>
      </c>
      <c r="E682" s="104" t="s">
        <v>2</v>
      </c>
      <c r="F682" s="104">
        <v>31777</v>
      </c>
      <c r="G682" s="104">
        <v>31847</v>
      </c>
      <c r="H682" s="106"/>
      <c r="I682" s="106"/>
      <c r="J682" s="107">
        <f t="shared" si="1152"/>
        <v>-7000</v>
      </c>
      <c r="K682" s="108"/>
      <c r="L682" s="108"/>
      <c r="M682" s="108">
        <f t="shared" si="1155"/>
        <v>-70</v>
      </c>
      <c r="N682" s="109">
        <f t="shared" si="1156"/>
        <v>-7000</v>
      </c>
    </row>
    <row r="683" spans="1:14" s="87" customFormat="1" ht="14.25" customHeight="1" x14ac:dyDescent="0.25">
      <c r="A683" s="123">
        <v>43405</v>
      </c>
      <c r="B683" s="124" t="s">
        <v>4</v>
      </c>
      <c r="C683" s="124" t="s">
        <v>51</v>
      </c>
      <c r="D683" s="125">
        <v>30</v>
      </c>
      <c r="E683" s="124" t="s">
        <v>1</v>
      </c>
      <c r="F683" s="124">
        <v>38103</v>
      </c>
      <c r="G683" s="124">
        <v>38203</v>
      </c>
      <c r="H683" s="126">
        <v>38328</v>
      </c>
      <c r="I683" s="126">
        <v>38453</v>
      </c>
      <c r="J683" s="127">
        <f t="shared" si="1152"/>
        <v>3000</v>
      </c>
      <c r="K683" s="128">
        <f t="shared" si="1153"/>
        <v>3750</v>
      </c>
      <c r="L683" s="128">
        <f t="shared" si="1154"/>
        <v>3750</v>
      </c>
      <c r="M683" s="128">
        <f t="shared" si="1155"/>
        <v>350</v>
      </c>
      <c r="N683" s="129">
        <f t="shared" si="1156"/>
        <v>10500</v>
      </c>
    </row>
    <row r="684" spans="1:14" s="87" customFormat="1" ht="14.25" customHeight="1" x14ac:dyDescent="0.25">
      <c r="A684" s="103">
        <v>43404</v>
      </c>
      <c r="B684" s="104" t="s">
        <v>0</v>
      </c>
      <c r="C684" s="104" t="s">
        <v>51</v>
      </c>
      <c r="D684" s="105">
        <v>100</v>
      </c>
      <c r="E684" s="104" t="s">
        <v>2</v>
      </c>
      <c r="F684" s="104">
        <v>31793</v>
      </c>
      <c r="G684" s="104">
        <v>31728</v>
      </c>
      <c r="H684" s="106"/>
      <c r="I684" s="106"/>
      <c r="J684" s="107">
        <f t="shared" ref="J684:J688" si="1157">(IF(E684="SHORT",F684-G684,IF(E684="LONG",G684-F684)))*D684</f>
        <v>6500</v>
      </c>
      <c r="K684" s="108"/>
      <c r="L684" s="108"/>
      <c r="M684" s="108">
        <f t="shared" ref="M684:M688" si="1158">(K684+J684+L684)/D684</f>
        <v>65</v>
      </c>
      <c r="N684" s="109">
        <f t="shared" ref="N684:N688" si="1159">M684*D684</f>
        <v>6500</v>
      </c>
    </row>
    <row r="685" spans="1:14" s="87" customFormat="1" ht="14.25" customHeight="1" x14ac:dyDescent="0.25">
      <c r="A685" s="103">
        <v>43404</v>
      </c>
      <c r="B685" s="104" t="s">
        <v>5</v>
      </c>
      <c r="C685" s="104" t="s">
        <v>55</v>
      </c>
      <c r="D685" s="105">
        <v>10000</v>
      </c>
      <c r="E685" s="104" t="s">
        <v>2</v>
      </c>
      <c r="F685" s="104">
        <v>192.5</v>
      </c>
      <c r="G685" s="104">
        <v>191.95</v>
      </c>
      <c r="H685" s="106">
        <v>191.25</v>
      </c>
      <c r="I685" s="106"/>
      <c r="J685" s="107">
        <f t="shared" si="1157"/>
        <v>5500.0000000001137</v>
      </c>
      <c r="K685" s="108">
        <f t="shared" ref="K685:K687" si="1160">(IF(E685="SHORT",IF(H685="",0,G685-H685),IF(E685="LONG",IF(H685="",0,H685-G685))))*D685</f>
        <v>6999.9999999998863</v>
      </c>
      <c r="L685" s="108"/>
      <c r="M685" s="108">
        <f t="shared" si="1158"/>
        <v>1.25</v>
      </c>
      <c r="N685" s="109">
        <f t="shared" si="1159"/>
        <v>12500</v>
      </c>
    </row>
    <row r="686" spans="1:14" s="87" customFormat="1" ht="14.25" customHeight="1" x14ac:dyDescent="0.25">
      <c r="A686" s="103">
        <v>43404</v>
      </c>
      <c r="B686" s="104" t="s">
        <v>32</v>
      </c>
      <c r="C686" s="104" t="s">
        <v>53</v>
      </c>
      <c r="D686" s="105">
        <v>2500</v>
      </c>
      <c r="E686" s="104" t="s">
        <v>2</v>
      </c>
      <c r="F686" s="104">
        <v>239.2</v>
      </c>
      <c r="G686" s="104">
        <v>240.7</v>
      </c>
      <c r="H686" s="106"/>
      <c r="I686" s="106"/>
      <c r="J686" s="107">
        <f t="shared" si="1157"/>
        <v>-3750</v>
      </c>
      <c r="K686" s="108"/>
      <c r="L686" s="108"/>
      <c r="M686" s="108">
        <f t="shared" si="1158"/>
        <v>-1.5</v>
      </c>
      <c r="N686" s="109">
        <f t="shared" si="1159"/>
        <v>-3750</v>
      </c>
    </row>
    <row r="687" spans="1:14" s="87" customFormat="1" ht="14.25" customHeight="1" x14ac:dyDescent="0.25">
      <c r="A687" s="103">
        <v>43404</v>
      </c>
      <c r="B687" s="104" t="s">
        <v>31</v>
      </c>
      <c r="C687" s="104" t="s">
        <v>53</v>
      </c>
      <c r="D687" s="105">
        <v>200</v>
      </c>
      <c r="E687" s="104" t="s">
        <v>2</v>
      </c>
      <c r="F687" s="104">
        <v>4935</v>
      </c>
      <c r="G687" s="104">
        <v>4910</v>
      </c>
      <c r="H687" s="106">
        <v>4875</v>
      </c>
      <c r="I687" s="106"/>
      <c r="J687" s="107">
        <f t="shared" si="1157"/>
        <v>5000</v>
      </c>
      <c r="K687" s="108">
        <f t="shared" si="1160"/>
        <v>7000</v>
      </c>
      <c r="L687" s="108"/>
      <c r="M687" s="108">
        <f t="shared" si="1158"/>
        <v>60</v>
      </c>
      <c r="N687" s="109">
        <f t="shared" si="1159"/>
        <v>12000</v>
      </c>
    </row>
    <row r="688" spans="1:14" s="87" customFormat="1" ht="14.25" customHeight="1" x14ac:dyDescent="0.25">
      <c r="A688" s="103">
        <v>43404</v>
      </c>
      <c r="B688" s="104" t="s">
        <v>4</v>
      </c>
      <c r="C688" s="104" t="s">
        <v>51</v>
      </c>
      <c r="D688" s="105">
        <v>30</v>
      </c>
      <c r="E688" s="104" t="s">
        <v>2</v>
      </c>
      <c r="F688" s="104">
        <v>38220</v>
      </c>
      <c r="G688" s="104">
        <v>38120</v>
      </c>
      <c r="H688" s="106"/>
      <c r="I688" s="106"/>
      <c r="J688" s="107">
        <f t="shared" si="1157"/>
        <v>3000</v>
      </c>
      <c r="K688" s="108"/>
      <c r="L688" s="108"/>
      <c r="M688" s="108">
        <f t="shared" si="1158"/>
        <v>100</v>
      </c>
      <c r="N688" s="109">
        <f t="shared" si="1159"/>
        <v>3000</v>
      </c>
    </row>
    <row r="689" spans="1:14" s="79" customFormat="1" ht="14.25" customHeight="1" x14ac:dyDescent="0.25">
      <c r="A689" s="103">
        <v>43403</v>
      </c>
      <c r="B689" s="104" t="s">
        <v>0</v>
      </c>
      <c r="C689" s="104" t="s">
        <v>51</v>
      </c>
      <c r="D689" s="105">
        <v>100</v>
      </c>
      <c r="E689" s="104" t="s">
        <v>2</v>
      </c>
      <c r="F689" s="104">
        <v>31814</v>
      </c>
      <c r="G689" s="104">
        <v>31810</v>
      </c>
      <c r="H689" s="106"/>
      <c r="I689" s="106"/>
      <c r="J689" s="107">
        <f t="shared" ref="J689:J695" si="1161">(IF(E689="SHORT",F689-G689,IF(E689="LONG",G689-F689)))*D689</f>
        <v>400</v>
      </c>
      <c r="K689" s="108"/>
      <c r="L689" s="108"/>
      <c r="M689" s="108">
        <f t="shared" ref="M689:M695" si="1162">(K689+J689+L689)/D689</f>
        <v>4</v>
      </c>
      <c r="N689" s="109">
        <f t="shared" ref="N689:N695" si="1163">M689*D689</f>
        <v>400</v>
      </c>
    </row>
    <row r="690" spans="1:14" s="87" customFormat="1" ht="14.25" customHeight="1" x14ac:dyDescent="0.25">
      <c r="A690" s="103">
        <v>43403</v>
      </c>
      <c r="B690" s="104" t="s">
        <v>4</v>
      </c>
      <c r="C690" s="104" t="s">
        <v>51</v>
      </c>
      <c r="D690" s="105">
        <v>30</v>
      </c>
      <c r="E690" s="104" t="s">
        <v>2</v>
      </c>
      <c r="F690" s="104">
        <v>38285</v>
      </c>
      <c r="G690" s="104">
        <v>38410</v>
      </c>
      <c r="H690" s="106"/>
      <c r="I690" s="106"/>
      <c r="J690" s="107">
        <f t="shared" si="1161"/>
        <v>-3750</v>
      </c>
      <c r="K690" s="108"/>
      <c r="L690" s="108"/>
      <c r="M690" s="108">
        <f t="shared" si="1162"/>
        <v>-125</v>
      </c>
      <c r="N690" s="109">
        <f t="shared" si="1163"/>
        <v>-3750</v>
      </c>
    </row>
    <row r="691" spans="1:14" s="87" customFormat="1" ht="14.25" customHeight="1" x14ac:dyDescent="0.25">
      <c r="A691" s="103">
        <v>43403</v>
      </c>
      <c r="B691" s="104" t="s">
        <v>49</v>
      </c>
      <c r="C691" s="104" t="s">
        <v>55</v>
      </c>
      <c r="D691" s="105">
        <v>10000</v>
      </c>
      <c r="E691" s="104" t="s">
        <v>2</v>
      </c>
      <c r="F691" s="104">
        <v>144.35</v>
      </c>
      <c r="G691" s="104">
        <v>143.80000000000001</v>
      </c>
      <c r="H691" s="106"/>
      <c r="I691" s="106"/>
      <c r="J691" s="107">
        <f t="shared" si="1161"/>
        <v>5499.999999999829</v>
      </c>
      <c r="K691" s="108"/>
      <c r="L691" s="108"/>
      <c r="M691" s="108">
        <f t="shared" si="1162"/>
        <v>0.54999999999998295</v>
      </c>
      <c r="N691" s="109">
        <f t="shared" si="1163"/>
        <v>5499.999999999829</v>
      </c>
    </row>
    <row r="692" spans="1:14" s="87" customFormat="1" ht="14.25" customHeight="1" x14ac:dyDescent="0.25">
      <c r="A692" s="103">
        <v>43403</v>
      </c>
      <c r="B692" s="104" t="s">
        <v>3</v>
      </c>
      <c r="C692" s="104" t="s">
        <v>55</v>
      </c>
      <c r="D692" s="105">
        <v>2000</v>
      </c>
      <c r="E692" s="104" t="s">
        <v>2</v>
      </c>
      <c r="F692" s="104">
        <v>442.75</v>
      </c>
      <c r="G692" s="104">
        <v>439.75</v>
      </c>
      <c r="H692" s="106">
        <v>436</v>
      </c>
      <c r="I692" s="106"/>
      <c r="J692" s="107">
        <f t="shared" si="1161"/>
        <v>6000</v>
      </c>
      <c r="K692" s="108">
        <f t="shared" ref="K692:K695" si="1164">(IF(E692="SHORT",IF(H692="",0,G692-H692),IF(E692="LONG",IF(H692="",0,H692-G692))))*D692</f>
        <v>7500</v>
      </c>
      <c r="L692" s="108"/>
      <c r="M692" s="108">
        <f t="shared" si="1162"/>
        <v>6.75</v>
      </c>
      <c r="N692" s="109">
        <f t="shared" si="1163"/>
        <v>13500</v>
      </c>
    </row>
    <row r="693" spans="1:14" s="87" customFormat="1" ht="14.25" customHeight="1" x14ac:dyDescent="0.25">
      <c r="A693" s="103">
        <v>43403</v>
      </c>
      <c r="B693" s="104" t="s">
        <v>48</v>
      </c>
      <c r="C693" s="104" t="s">
        <v>55</v>
      </c>
      <c r="D693" s="105">
        <v>500</v>
      </c>
      <c r="E693" s="104" t="s">
        <v>2</v>
      </c>
      <c r="F693" s="104">
        <v>859.8</v>
      </c>
      <c r="G693" s="104">
        <v>857.4</v>
      </c>
      <c r="H693" s="106"/>
      <c r="I693" s="106"/>
      <c r="J693" s="107">
        <f t="shared" si="1161"/>
        <v>1199.9999999999886</v>
      </c>
      <c r="K693" s="108"/>
      <c r="L693" s="108"/>
      <c r="M693" s="108">
        <f t="shared" si="1162"/>
        <v>2.3999999999999773</v>
      </c>
      <c r="N693" s="109">
        <f t="shared" si="1163"/>
        <v>1199.9999999999886</v>
      </c>
    </row>
    <row r="694" spans="1:14" s="87" customFormat="1" ht="14.25" customHeight="1" x14ac:dyDescent="0.25">
      <c r="A694" s="103">
        <v>43403</v>
      </c>
      <c r="B694" s="104" t="s">
        <v>32</v>
      </c>
      <c r="C694" s="104" t="s">
        <v>53</v>
      </c>
      <c r="D694" s="105">
        <v>2500</v>
      </c>
      <c r="E694" s="104" t="s">
        <v>2</v>
      </c>
      <c r="F694" s="104">
        <v>234.65</v>
      </c>
      <c r="G694" s="104">
        <v>236.15</v>
      </c>
      <c r="H694" s="106"/>
      <c r="I694" s="106"/>
      <c r="J694" s="107">
        <f t="shared" si="1161"/>
        <v>-3750</v>
      </c>
      <c r="K694" s="108"/>
      <c r="L694" s="108"/>
      <c r="M694" s="108">
        <f t="shared" si="1162"/>
        <v>-1.5</v>
      </c>
      <c r="N694" s="109">
        <f t="shared" si="1163"/>
        <v>-3750</v>
      </c>
    </row>
    <row r="695" spans="1:14" s="87" customFormat="1" ht="14.25" customHeight="1" x14ac:dyDescent="0.25">
      <c r="A695" s="123">
        <v>43403</v>
      </c>
      <c r="B695" s="124" t="s">
        <v>31</v>
      </c>
      <c r="C695" s="124" t="s">
        <v>53</v>
      </c>
      <c r="D695" s="125">
        <v>200</v>
      </c>
      <c r="E695" s="124" t="s">
        <v>2</v>
      </c>
      <c r="F695" s="124">
        <v>4941</v>
      </c>
      <c r="G695" s="124">
        <v>4916</v>
      </c>
      <c r="H695" s="126">
        <v>4881</v>
      </c>
      <c r="I695" s="126">
        <v>4846</v>
      </c>
      <c r="J695" s="127">
        <f t="shared" si="1161"/>
        <v>5000</v>
      </c>
      <c r="K695" s="128">
        <f t="shared" si="1164"/>
        <v>7000</v>
      </c>
      <c r="L695" s="128">
        <f t="shared" ref="L695" si="1165">(IF(E695="SHORT",IF(I695="",0,H695-I695),IF(E695="LONG",IF(I695="",0,(I695-H695)))))*D695</f>
        <v>7000</v>
      </c>
      <c r="M695" s="128">
        <f t="shared" si="1162"/>
        <v>95</v>
      </c>
      <c r="N695" s="129">
        <f t="shared" si="1163"/>
        <v>19000</v>
      </c>
    </row>
    <row r="696" spans="1:14" s="87" customFormat="1" ht="14.25" customHeight="1" x14ac:dyDescent="0.25">
      <c r="A696" s="103">
        <v>43402</v>
      </c>
      <c r="B696" s="104" t="s">
        <v>0</v>
      </c>
      <c r="C696" s="104" t="s">
        <v>51</v>
      </c>
      <c r="D696" s="105">
        <v>100</v>
      </c>
      <c r="E696" s="104" t="s">
        <v>2</v>
      </c>
      <c r="F696" s="104">
        <v>31950</v>
      </c>
      <c r="G696" s="104">
        <v>31885</v>
      </c>
      <c r="H696" s="106"/>
      <c r="I696" s="106"/>
      <c r="J696" s="107">
        <f t="shared" ref="J696:J701" si="1166">(IF(E696="SHORT",F696-G696,IF(E696="LONG",G696-F696)))*D696</f>
        <v>6500</v>
      </c>
      <c r="K696" s="108"/>
      <c r="L696" s="108"/>
      <c r="M696" s="108">
        <f t="shared" ref="M696:M701" si="1167">(K696+J696+L696)/D696</f>
        <v>65</v>
      </c>
      <c r="N696" s="109">
        <f t="shared" ref="N696:N701" si="1168">M696*D696</f>
        <v>6500</v>
      </c>
    </row>
    <row r="697" spans="1:14" s="87" customFormat="1" ht="14.25" customHeight="1" x14ac:dyDescent="0.25">
      <c r="A697" s="103">
        <v>43402</v>
      </c>
      <c r="B697" s="104" t="s">
        <v>4</v>
      </c>
      <c r="C697" s="104" t="s">
        <v>51</v>
      </c>
      <c r="D697" s="105">
        <v>30</v>
      </c>
      <c r="E697" s="104" t="s">
        <v>1</v>
      </c>
      <c r="F697" s="104">
        <v>38728</v>
      </c>
      <c r="G697" s="104">
        <v>38828</v>
      </c>
      <c r="H697" s="106"/>
      <c r="I697" s="106"/>
      <c r="J697" s="107">
        <f t="shared" si="1166"/>
        <v>3000</v>
      </c>
      <c r="K697" s="108"/>
      <c r="L697" s="108"/>
      <c r="M697" s="108">
        <f t="shared" si="1167"/>
        <v>100</v>
      </c>
      <c r="N697" s="109">
        <f t="shared" si="1168"/>
        <v>3000</v>
      </c>
    </row>
    <row r="698" spans="1:14" s="87" customFormat="1" ht="14.25" customHeight="1" x14ac:dyDescent="0.25">
      <c r="A698" s="103">
        <v>43402</v>
      </c>
      <c r="B698" s="104" t="s">
        <v>49</v>
      </c>
      <c r="C698" s="104" t="s">
        <v>55</v>
      </c>
      <c r="D698" s="105">
        <v>10000</v>
      </c>
      <c r="E698" s="104" t="s">
        <v>1</v>
      </c>
      <c r="F698" s="104">
        <v>145.80000000000001</v>
      </c>
      <c r="G698" s="104">
        <v>145.19999999999999</v>
      </c>
      <c r="H698" s="106"/>
      <c r="I698" s="106"/>
      <c r="J698" s="107">
        <f t="shared" si="1166"/>
        <v>-6000.0000000002274</v>
      </c>
      <c r="K698" s="108"/>
      <c r="L698" s="108"/>
      <c r="M698" s="108">
        <f t="shared" si="1167"/>
        <v>-0.60000000000002274</v>
      </c>
      <c r="N698" s="109">
        <f t="shared" si="1168"/>
        <v>-6000.0000000002274</v>
      </c>
    </row>
    <row r="699" spans="1:14" s="87" customFormat="1" ht="14.25" customHeight="1" x14ac:dyDescent="0.25">
      <c r="A699" s="103">
        <v>43402</v>
      </c>
      <c r="B699" s="104" t="s">
        <v>5</v>
      </c>
      <c r="C699" s="104" t="s">
        <v>55</v>
      </c>
      <c r="D699" s="105">
        <v>10000</v>
      </c>
      <c r="E699" s="104" t="s">
        <v>1</v>
      </c>
      <c r="F699" s="104">
        <v>197.85</v>
      </c>
      <c r="G699" s="104">
        <v>197.25</v>
      </c>
      <c r="H699" s="106"/>
      <c r="I699" s="106"/>
      <c r="J699" s="107">
        <f t="shared" si="1166"/>
        <v>-5999.9999999999436</v>
      </c>
      <c r="K699" s="108"/>
      <c r="L699" s="108"/>
      <c r="M699" s="108">
        <f t="shared" si="1167"/>
        <v>-0.59999999999999432</v>
      </c>
      <c r="N699" s="109">
        <f t="shared" si="1168"/>
        <v>-5999.9999999999436</v>
      </c>
    </row>
    <row r="700" spans="1:14" s="87" customFormat="1" ht="14.25" customHeight="1" x14ac:dyDescent="0.25">
      <c r="A700" s="103">
        <v>43402</v>
      </c>
      <c r="B700" s="104" t="s">
        <v>32</v>
      </c>
      <c r="C700" s="104" t="s">
        <v>53</v>
      </c>
      <c r="D700" s="105">
        <v>2500</v>
      </c>
      <c r="E700" s="104" t="s">
        <v>2</v>
      </c>
      <c r="F700" s="104">
        <v>233.45</v>
      </c>
      <c r="G700" s="104">
        <v>231.7</v>
      </c>
      <c r="H700" s="106"/>
      <c r="I700" s="106"/>
      <c r="J700" s="107">
        <f t="shared" si="1166"/>
        <v>4375</v>
      </c>
      <c r="K700" s="108"/>
      <c r="L700" s="108"/>
      <c r="M700" s="108">
        <f t="shared" si="1167"/>
        <v>1.75</v>
      </c>
      <c r="N700" s="109">
        <f t="shared" si="1168"/>
        <v>4375</v>
      </c>
    </row>
    <row r="701" spans="1:14" s="87" customFormat="1" ht="14.25" customHeight="1" x14ac:dyDescent="0.25">
      <c r="A701" s="103">
        <v>43402</v>
      </c>
      <c r="B701" s="104" t="s">
        <v>31</v>
      </c>
      <c r="C701" s="104" t="s">
        <v>53</v>
      </c>
      <c r="D701" s="105">
        <v>200</v>
      </c>
      <c r="E701" s="104" t="s">
        <v>2</v>
      </c>
      <c r="F701" s="104">
        <v>4949</v>
      </c>
      <c r="G701" s="104">
        <v>4924</v>
      </c>
      <c r="H701" s="106"/>
      <c r="I701" s="106"/>
      <c r="J701" s="107">
        <f t="shared" si="1166"/>
        <v>5000</v>
      </c>
      <c r="K701" s="108"/>
      <c r="L701" s="108"/>
      <c r="M701" s="108">
        <f t="shared" si="1167"/>
        <v>25</v>
      </c>
      <c r="N701" s="109">
        <f t="shared" si="1168"/>
        <v>5000</v>
      </c>
    </row>
    <row r="702" spans="1:14" s="87" customFormat="1" ht="14.25" customHeight="1" x14ac:dyDescent="0.25">
      <c r="A702" s="103">
        <v>43399</v>
      </c>
      <c r="B702" s="104" t="s">
        <v>32</v>
      </c>
      <c r="C702" s="104" t="s">
        <v>53</v>
      </c>
      <c r="D702" s="105">
        <v>2500</v>
      </c>
      <c r="E702" s="104" t="s">
        <v>2</v>
      </c>
      <c r="F702" s="104">
        <v>230.9</v>
      </c>
      <c r="G702" s="104">
        <v>229.15</v>
      </c>
      <c r="H702" s="106"/>
      <c r="I702" s="106"/>
      <c r="J702" s="107">
        <f t="shared" ref="J702:J706" si="1169">(IF(E702="SHORT",F702-G702,IF(E702="LONG",G702-F702)))*D702</f>
        <v>4375</v>
      </c>
      <c r="K702" s="108"/>
      <c r="L702" s="108"/>
      <c r="M702" s="108">
        <f t="shared" ref="M702:M706" si="1170">(K702+J702+L702)/D702</f>
        <v>1.75</v>
      </c>
      <c r="N702" s="109">
        <f t="shared" ref="N702:N706" si="1171">M702*D702</f>
        <v>4375</v>
      </c>
    </row>
    <row r="703" spans="1:14" s="87" customFormat="1" ht="14.25" customHeight="1" x14ac:dyDescent="0.25">
      <c r="A703" s="103">
        <v>43399</v>
      </c>
      <c r="B703" s="104" t="s">
        <v>31</v>
      </c>
      <c r="C703" s="104" t="s">
        <v>53</v>
      </c>
      <c r="D703" s="105">
        <v>200</v>
      </c>
      <c r="E703" s="104" t="s">
        <v>2</v>
      </c>
      <c r="F703" s="104">
        <v>4890</v>
      </c>
      <c r="G703" s="104">
        <v>4920</v>
      </c>
      <c r="H703" s="106"/>
      <c r="I703" s="106"/>
      <c r="J703" s="107">
        <f t="shared" si="1169"/>
        <v>-6000</v>
      </c>
      <c r="K703" s="108"/>
      <c r="L703" s="108"/>
      <c r="M703" s="108">
        <f t="shared" si="1170"/>
        <v>-30</v>
      </c>
      <c r="N703" s="109">
        <f t="shared" si="1171"/>
        <v>-6000</v>
      </c>
    </row>
    <row r="704" spans="1:14" s="87" customFormat="1" ht="14.25" customHeight="1" x14ac:dyDescent="0.25">
      <c r="A704" s="103">
        <v>43399</v>
      </c>
      <c r="B704" s="104" t="s">
        <v>0</v>
      </c>
      <c r="C704" s="104" t="s">
        <v>51</v>
      </c>
      <c r="D704" s="105">
        <v>100</v>
      </c>
      <c r="E704" s="104" t="s">
        <v>1</v>
      </c>
      <c r="F704" s="104">
        <v>32115</v>
      </c>
      <c r="G704" s="104">
        <v>32180</v>
      </c>
      <c r="H704" s="106"/>
      <c r="I704" s="106"/>
      <c r="J704" s="107">
        <f t="shared" si="1169"/>
        <v>6500</v>
      </c>
      <c r="K704" s="108"/>
      <c r="L704" s="108"/>
      <c r="M704" s="108">
        <f t="shared" si="1170"/>
        <v>65</v>
      </c>
      <c r="N704" s="109">
        <f t="shared" si="1171"/>
        <v>6500</v>
      </c>
    </row>
    <row r="705" spans="1:14" s="87" customFormat="1" ht="14.25" customHeight="1" x14ac:dyDescent="0.25">
      <c r="A705" s="103">
        <v>43399</v>
      </c>
      <c r="B705" s="104" t="s">
        <v>4</v>
      </c>
      <c r="C705" s="104" t="s">
        <v>51</v>
      </c>
      <c r="D705" s="105">
        <v>30</v>
      </c>
      <c r="E705" s="104" t="s">
        <v>1</v>
      </c>
      <c r="F705" s="104">
        <v>38800</v>
      </c>
      <c r="G705" s="104">
        <v>38900</v>
      </c>
      <c r="H705" s="106"/>
      <c r="I705" s="106"/>
      <c r="J705" s="107">
        <f t="shared" si="1169"/>
        <v>3000</v>
      </c>
      <c r="K705" s="108"/>
      <c r="L705" s="108"/>
      <c r="M705" s="108">
        <f t="shared" si="1170"/>
        <v>100</v>
      </c>
      <c r="N705" s="109">
        <f t="shared" si="1171"/>
        <v>3000</v>
      </c>
    </row>
    <row r="706" spans="1:14" s="87" customFormat="1" ht="14.25" customHeight="1" x14ac:dyDescent="0.25">
      <c r="A706" s="103">
        <v>43399</v>
      </c>
      <c r="B706" s="104" t="s">
        <v>6</v>
      </c>
      <c r="C706" s="104" t="s">
        <v>55</v>
      </c>
      <c r="D706" s="105">
        <v>10000</v>
      </c>
      <c r="E706" s="104" t="s">
        <v>2</v>
      </c>
      <c r="F706" s="104">
        <v>145.80000000000001</v>
      </c>
      <c r="G706" s="104">
        <v>145.25</v>
      </c>
      <c r="H706" s="106"/>
      <c r="I706" s="106"/>
      <c r="J706" s="107">
        <f t="shared" si="1169"/>
        <v>5500.0000000001137</v>
      </c>
      <c r="K706" s="108"/>
      <c r="L706" s="108"/>
      <c r="M706" s="108">
        <f t="shared" si="1170"/>
        <v>0.55000000000001137</v>
      </c>
      <c r="N706" s="109">
        <f t="shared" si="1171"/>
        <v>5500.0000000001137</v>
      </c>
    </row>
    <row r="707" spans="1:14" s="87" customFormat="1" ht="14.25" customHeight="1" x14ac:dyDescent="0.25">
      <c r="A707" s="103">
        <v>43398</v>
      </c>
      <c r="B707" s="104" t="s">
        <v>31</v>
      </c>
      <c r="C707" s="104" t="s">
        <v>53</v>
      </c>
      <c r="D707" s="105">
        <v>200</v>
      </c>
      <c r="E707" s="104" t="s">
        <v>1</v>
      </c>
      <c r="F707" s="104">
        <v>4905</v>
      </c>
      <c r="G707" s="104">
        <v>4930</v>
      </c>
      <c r="H707" s="106">
        <v>4965</v>
      </c>
      <c r="I707" s="106"/>
      <c r="J707" s="107">
        <f t="shared" ref="J707:J712" si="1172">(IF(E707="SHORT",F707-G707,IF(E707="LONG",G707-F707)))*D707</f>
        <v>5000</v>
      </c>
      <c r="K707" s="108">
        <f t="shared" ref="K707:K712" si="1173">(IF(E707="SHORT",IF(H707="",0,G707-H707),IF(E707="LONG",IF(H707="",0,H707-G707))))*D707</f>
        <v>7000</v>
      </c>
      <c r="L707" s="108"/>
      <c r="M707" s="108">
        <f t="shared" ref="M707:M712" si="1174">(K707+J707+L707)/D707</f>
        <v>60</v>
      </c>
      <c r="N707" s="109">
        <f t="shared" ref="N707:N712" si="1175">M707*D707</f>
        <v>12000</v>
      </c>
    </row>
    <row r="708" spans="1:14" s="87" customFormat="1" ht="14.25" customHeight="1" x14ac:dyDescent="0.25">
      <c r="A708" s="103">
        <v>43398</v>
      </c>
      <c r="B708" s="104" t="s">
        <v>49</v>
      </c>
      <c r="C708" s="104" t="s">
        <v>55</v>
      </c>
      <c r="D708" s="105">
        <v>10000</v>
      </c>
      <c r="E708" s="104" t="s">
        <v>2</v>
      </c>
      <c r="F708" s="104">
        <v>145.75</v>
      </c>
      <c r="G708" s="104">
        <v>145.19999999999999</v>
      </c>
      <c r="H708" s="106">
        <v>144.5</v>
      </c>
      <c r="I708" s="106"/>
      <c r="J708" s="107">
        <f t="shared" si="1172"/>
        <v>5500.0000000001137</v>
      </c>
      <c r="K708" s="108">
        <f t="shared" si="1173"/>
        <v>6999.9999999998863</v>
      </c>
      <c r="L708" s="108"/>
      <c r="M708" s="108">
        <f t="shared" si="1174"/>
        <v>1.25</v>
      </c>
      <c r="N708" s="109">
        <f t="shared" si="1175"/>
        <v>12500</v>
      </c>
    </row>
    <row r="709" spans="1:14" s="87" customFormat="1" ht="14.25" customHeight="1" x14ac:dyDescent="0.25">
      <c r="A709" s="103">
        <v>43398</v>
      </c>
      <c r="B709" s="104" t="s">
        <v>3</v>
      </c>
      <c r="C709" s="104" t="s">
        <v>55</v>
      </c>
      <c r="D709" s="105">
        <v>2000</v>
      </c>
      <c r="E709" s="104" t="s">
        <v>1</v>
      </c>
      <c r="F709" s="104">
        <v>447.9</v>
      </c>
      <c r="G709" s="104">
        <v>450</v>
      </c>
      <c r="H709" s="106"/>
      <c r="I709" s="106"/>
      <c r="J709" s="107">
        <f t="shared" si="1172"/>
        <v>4200.0000000000455</v>
      </c>
      <c r="K709" s="108"/>
      <c r="L709" s="108"/>
      <c r="M709" s="108">
        <f t="shared" si="1174"/>
        <v>2.1000000000000227</v>
      </c>
      <c r="N709" s="109">
        <f t="shared" si="1175"/>
        <v>4200.0000000000455</v>
      </c>
    </row>
    <row r="710" spans="1:14" s="79" customFormat="1" ht="14.25" customHeight="1" x14ac:dyDescent="0.25">
      <c r="A710" s="103">
        <v>43398</v>
      </c>
      <c r="B710" s="104" t="s">
        <v>32</v>
      </c>
      <c r="C710" s="104" t="s">
        <v>53</v>
      </c>
      <c r="D710" s="105">
        <v>2500</v>
      </c>
      <c r="E710" s="104" t="s">
        <v>1</v>
      </c>
      <c r="F710" s="104">
        <v>233.85</v>
      </c>
      <c r="G710" s="104">
        <v>235.6</v>
      </c>
      <c r="H710" s="106"/>
      <c r="I710" s="106"/>
      <c r="J710" s="107">
        <f t="shared" si="1172"/>
        <v>4375</v>
      </c>
      <c r="K710" s="108"/>
      <c r="L710" s="108"/>
      <c r="M710" s="108">
        <f t="shared" si="1174"/>
        <v>1.75</v>
      </c>
      <c r="N710" s="109">
        <f t="shared" si="1175"/>
        <v>4375</v>
      </c>
    </row>
    <row r="711" spans="1:14" s="87" customFormat="1" ht="14.25" customHeight="1" x14ac:dyDescent="0.25">
      <c r="A711" s="103">
        <v>43398</v>
      </c>
      <c r="B711" s="104" t="s">
        <v>0</v>
      </c>
      <c r="C711" s="104" t="s">
        <v>51</v>
      </c>
      <c r="D711" s="105">
        <v>100</v>
      </c>
      <c r="E711" s="104" t="s">
        <v>2</v>
      </c>
      <c r="F711" s="104">
        <v>31979</v>
      </c>
      <c r="G711" s="104">
        <v>31914</v>
      </c>
      <c r="H711" s="106"/>
      <c r="I711" s="106"/>
      <c r="J711" s="107">
        <f t="shared" si="1172"/>
        <v>6500</v>
      </c>
      <c r="K711" s="108"/>
      <c r="L711" s="108"/>
      <c r="M711" s="108">
        <f t="shared" si="1174"/>
        <v>65</v>
      </c>
      <c r="N711" s="109">
        <f t="shared" si="1175"/>
        <v>6500</v>
      </c>
    </row>
    <row r="712" spans="1:14" s="87" customFormat="1" ht="14.25" customHeight="1" x14ac:dyDescent="0.25">
      <c r="A712" s="103">
        <v>43398</v>
      </c>
      <c r="B712" s="104" t="s">
        <v>4</v>
      </c>
      <c r="C712" s="104" t="s">
        <v>51</v>
      </c>
      <c r="D712" s="105">
        <v>30</v>
      </c>
      <c r="E712" s="104" t="s">
        <v>2</v>
      </c>
      <c r="F712" s="104">
        <v>38871</v>
      </c>
      <c r="G712" s="104">
        <v>38771</v>
      </c>
      <c r="H712" s="106">
        <v>38621</v>
      </c>
      <c r="I712" s="106"/>
      <c r="J712" s="107">
        <f t="shared" si="1172"/>
        <v>3000</v>
      </c>
      <c r="K712" s="108">
        <f t="shared" si="1173"/>
        <v>4500</v>
      </c>
      <c r="L712" s="108"/>
      <c r="M712" s="108">
        <f t="shared" si="1174"/>
        <v>250</v>
      </c>
      <c r="N712" s="109">
        <f t="shared" si="1175"/>
        <v>7500</v>
      </c>
    </row>
    <row r="713" spans="1:14" s="87" customFormat="1" ht="14.25" customHeight="1" x14ac:dyDescent="0.25">
      <c r="A713" s="103">
        <v>43397</v>
      </c>
      <c r="B713" s="104" t="s">
        <v>0</v>
      </c>
      <c r="C713" s="104" t="s">
        <v>51</v>
      </c>
      <c r="D713" s="105">
        <v>100</v>
      </c>
      <c r="E713" s="104" t="s">
        <v>2</v>
      </c>
      <c r="F713" s="104">
        <v>31945</v>
      </c>
      <c r="G713" s="104">
        <v>31880</v>
      </c>
      <c r="H713" s="106"/>
      <c r="I713" s="106"/>
      <c r="J713" s="107">
        <f t="shared" ref="J713:J719" si="1176">(IF(E713="SHORT",F713-G713,IF(E713="LONG",G713-F713)))*D713</f>
        <v>6500</v>
      </c>
      <c r="K713" s="108"/>
      <c r="L713" s="108"/>
      <c r="M713" s="108">
        <f t="shared" ref="M713:M719" si="1177">(K713+J713+L713)/D713</f>
        <v>65</v>
      </c>
      <c r="N713" s="109">
        <f t="shared" ref="N713:N719" si="1178">M713*D713</f>
        <v>6500</v>
      </c>
    </row>
    <row r="714" spans="1:14" s="87" customFormat="1" ht="14.25" customHeight="1" x14ac:dyDescent="0.25">
      <c r="A714" s="103">
        <v>43397</v>
      </c>
      <c r="B714" s="104" t="s">
        <v>4</v>
      </c>
      <c r="C714" s="104" t="s">
        <v>51</v>
      </c>
      <c r="D714" s="105">
        <v>30</v>
      </c>
      <c r="E714" s="104" t="s">
        <v>2</v>
      </c>
      <c r="F714" s="104">
        <v>39002</v>
      </c>
      <c r="G714" s="104">
        <v>38902</v>
      </c>
      <c r="H714" s="106"/>
      <c r="I714" s="106"/>
      <c r="J714" s="107">
        <f t="shared" si="1176"/>
        <v>3000</v>
      </c>
      <c r="K714" s="108"/>
      <c r="L714" s="108"/>
      <c r="M714" s="108">
        <f t="shared" si="1177"/>
        <v>100</v>
      </c>
      <c r="N714" s="109">
        <f t="shared" si="1178"/>
        <v>3000</v>
      </c>
    </row>
    <row r="715" spans="1:14" s="87" customFormat="1" ht="14.25" customHeight="1" x14ac:dyDescent="0.25">
      <c r="A715" s="103">
        <v>43397</v>
      </c>
      <c r="B715" s="104" t="s">
        <v>6</v>
      </c>
      <c r="C715" s="104" t="s">
        <v>55</v>
      </c>
      <c r="D715" s="105">
        <v>10000</v>
      </c>
      <c r="E715" s="104" t="s">
        <v>2</v>
      </c>
      <c r="F715" s="104">
        <v>146.85</v>
      </c>
      <c r="G715" s="104">
        <v>146.30000000000001</v>
      </c>
      <c r="H715" s="106">
        <v>145.6</v>
      </c>
      <c r="I715" s="106"/>
      <c r="J715" s="107">
        <f t="shared" si="1176"/>
        <v>5499.999999999829</v>
      </c>
      <c r="K715" s="108">
        <f t="shared" ref="K715:K718" si="1179">(IF(E715="SHORT",IF(H715="",0,G715-H715),IF(E715="LONG",IF(H715="",0,H715-G715))))*D715</f>
        <v>7000.000000000171</v>
      </c>
      <c r="L715" s="108"/>
      <c r="M715" s="108">
        <f t="shared" si="1177"/>
        <v>1.25</v>
      </c>
      <c r="N715" s="109">
        <f t="shared" si="1178"/>
        <v>12500</v>
      </c>
    </row>
    <row r="716" spans="1:14" s="87" customFormat="1" ht="14.25" customHeight="1" x14ac:dyDescent="0.25">
      <c r="A716" s="123">
        <v>43397</v>
      </c>
      <c r="B716" s="124" t="s">
        <v>5</v>
      </c>
      <c r="C716" s="124" t="s">
        <v>55</v>
      </c>
      <c r="D716" s="125">
        <v>10000</v>
      </c>
      <c r="E716" s="124" t="s">
        <v>2</v>
      </c>
      <c r="F716" s="124">
        <v>201.2</v>
      </c>
      <c r="G716" s="124">
        <v>200.65</v>
      </c>
      <c r="H716" s="126">
        <v>199.95</v>
      </c>
      <c r="I716" s="126">
        <v>199.25</v>
      </c>
      <c r="J716" s="127">
        <f t="shared" si="1176"/>
        <v>5499.999999999829</v>
      </c>
      <c r="K716" s="128">
        <f t="shared" si="1179"/>
        <v>7000.000000000171</v>
      </c>
      <c r="L716" s="128">
        <f t="shared" ref="L716" si="1180">(IF(E716="SHORT",IF(I716="",0,H716-I716),IF(E716="LONG",IF(I716="",0,(I716-H716)))))*D716</f>
        <v>6999.9999999998863</v>
      </c>
      <c r="M716" s="128">
        <f t="shared" si="1177"/>
        <v>1.9499999999999886</v>
      </c>
      <c r="N716" s="129">
        <f t="shared" si="1178"/>
        <v>19499.999999999887</v>
      </c>
    </row>
    <row r="717" spans="1:14" s="87" customFormat="1" ht="14.25" customHeight="1" x14ac:dyDescent="0.25">
      <c r="A717" s="103">
        <v>43397</v>
      </c>
      <c r="B717" s="104" t="s">
        <v>49</v>
      </c>
      <c r="C717" s="104" t="s">
        <v>55</v>
      </c>
      <c r="D717" s="105">
        <v>10000</v>
      </c>
      <c r="E717" s="104" t="s">
        <v>2</v>
      </c>
      <c r="F717" s="104">
        <v>147</v>
      </c>
      <c r="G717" s="104">
        <v>146.44999999999999</v>
      </c>
      <c r="H717" s="106">
        <v>145.75</v>
      </c>
      <c r="I717" s="106"/>
      <c r="J717" s="107">
        <f t="shared" si="1176"/>
        <v>5500.0000000001137</v>
      </c>
      <c r="K717" s="108">
        <f t="shared" si="1179"/>
        <v>6999.9999999998863</v>
      </c>
      <c r="L717" s="108"/>
      <c r="M717" s="108">
        <f t="shared" si="1177"/>
        <v>1.25</v>
      </c>
      <c r="N717" s="109">
        <f t="shared" si="1178"/>
        <v>12500</v>
      </c>
    </row>
    <row r="718" spans="1:14" s="87" customFormat="1" ht="14.25" customHeight="1" x14ac:dyDescent="0.25">
      <c r="A718" s="103">
        <v>43397</v>
      </c>
      <c r="B718" s="104" t="s">
        <v>32</v>
      </c>
      <c r="C718" s="104" t="s">
        <v>53</v>
      </c>
      <c r="D718" s="105">
        <v>2500</v>
      </c>
      <c r="E718" s="104" t="s">
        <v>2</v>
      </c>
      <c r="F718" s="104">
        <v>235.6</v>
      </c>
      <c r="G718" s="104">
        <v>233.85</v>
      </c>
      <c r="H718" s="106">
        <v>231.6</v>
      </c>
      <c r="I718" s="106"/>
      <c r="J718" s="107">
        <f t="shared" si="1176"/>
        <v>4375</v>
      </c>
      <c r="K718" s="108">
        <f t="shared" si="1179"/>
        <v>5625</v>
      </c>
      <c r="L718" s="108"/>
      <c r="M718" s="108">
        <f t="shared" si="1177"/>
        <v>4</v>
      </c>
      <c r="N718" s="109">
        <f t="shared" si="1178"/>
        <v>10000</v>
      </c>
    </row>
    <row r="719" spans="1:14" s="87" customFormat="1" ht="14.25" customHeight="1" x14ac:dyDescent="0.25">
      <c r="A719" s="103">
        <v>43397</v>
      </c>
      <c r="B719" s="104" t="s">
        <v>31</v>
      </c>
      <c r="C719" s="104" t="s">
        <v>53</v>
      </c>
      <c r="D719" s="105">
        <v>200</v>
      </c>
      <c r="E719" s="104" t="s">
        <v>2</v>
      </c>
      <c r="F719" s="104">
        <v>4879</v>
      </c>
      <c r="G719" s="104">
        <v>4854</v>
      </c>
      <c r="H719" s="106"/>
      <c r="I719" s="106"/>
      <c r="J719" s="107">
        <f t="shared" si="1176"/>
        <v>5000</v>
      </c>
      <c r="K719" s="108"/>
      <c r="L719" s="108"/>
      <c r="M719" s="108">
        <f t="shared" si="1177"/>
        <v>25</v>
      </c>
      <c r="N719" s="109">
        <f t="shared" si="1178"/>
        <v>5000</v>
      </c>
    </row>
    <row r="720" spans="1:14" s="87" customFormat="1" ht="14.25" customHeight="1" x14ac:dyDescent="0.25">
      <c r="A720" s="103">
        <v>43396</v>
      </c>
      <c r="B720" s="104" t="s">
        <v>4</v>
      </c>
      <c r="C720" s="104" t="s">
        <v>51</v>
      </c>
      <c r="D720" s="105">
        <v>30</v>
      </c>
      <c r="E720" s="104" t="s">
        <v>1</v>
      </c>
      <c r="F720" s="104">
        <v>32129</v>
      </c>
      <c r="G720" s="104">
        <v>32229</v>
      </c>
      <c r="H720" s="106"/>
      <c r="I720" s="106"/>
      <c r="J720" s="107">
        <f t="shared" ref="J720:J723" si="1181">(IF(E720="SHORT",F720-G720,IF(E720="LONG",G720-F720)))*D720</f>
        <v>3000</v>
      </c>
      <c r="K720" s="108"/>
      <c r="L720" s="108"/>
      <c r="M720" s="108">
        <f t="shared" ref="M720:M723" si="1182">(K720+J720+L720)/D720</f>
        <v>100</v>
      </c>
      <c r="N720" s="109">
        <f t="shared" ref="N720:N723" si="1183">M720*D720</f>
        <v>3000</v>
      </c>
    </row>
    <row r="721" spans="1:14" s="87" customFormat="1" ht="14.25" customHeight="1" x14ac:dyDescent="0.25">
      <c r="A721" s="103">
        <v>43396</v>
      </c>
      <c r="B721" s="104" t="s">
        <v>0</v>
      </c>
      <c r="C721" s="104" t="s">
        <v>51</v>
      </c>
      <c r="D721" s="105">
        <v>100</v>
      </c>
      <c r="E721" s="104" t="s">
        <v>1</v>
      </c>
      <c r="F721" s="104">
        <v>32215</v>
      </c>
      <c r="G721" s="104">
        <v>32276</v>
      </c>
      <c r="H721" s="106"/>
      <c r="I721" s="106"/>
      <c r="J721" s="107">
        <f t="shared" si="1181"/>
        <v>6100</v>
      </c>
      <c r="K721" s="108"/>
      <c r="L721" s="108"/>
      <c r="M721" s="108">
        <f t="shared" si="1182"/>
        <v>61</v>
      </c>
      <c r="N721" s="109">
        <f t="shared" si="1183"/>
        <v>6100</v>
      </c>
    </row>
    <row r="722" spans="1:14" s="87" customFormat="1" ht="14.25" customHeight="1" x14ac:dyDescent="0.25">
      <c r="A722" s="103">
        <v>43396</v>
      </c>
      <c r="B722" s="104" t="s">
        <v>3</v>
      </c>
      <c r="C722" s="104" t="s">
        <v>55</v>
      </c>
      <c r="D722" s="105">
        <v>2000</v>
      </c>
      <c r="E722" s="104" t="s">
        <v>2</v>
      </c>
      <c r="F722" s="104">
        <v>452.45</v>
      </c>
      <c r="G722" s="104">
        <v>449.45</v>
      </c>
      <c r="H722" s="106"/>
      <c r="I722" s="106"/>
      <c r="J722" s="107">
        <f t="shared" si="1181"/>
        <v>6000</v>
      </c>
      <c r="K722" s="108"/>
      <c r="L722" s="108"/>
      <c r="M722" s="108">
        <f t="shared" si="1182"/>
        <v>3</v>
      </c>
      <c r="N722" s="109">
        <f t="shared" si="1183"/>
        <v>6000</v>
      </c>
    </row>
    <row r="723" spans="1:14" s="87" customFormat="1" ht="15" customHeight="1" x14ac:dyDescent="0.25">
      <c r="A723" s="103">
        <v>43396</v>
      </c>
      <c r="B723" s="104" t="s">
        <v>5</v>
      </c>
      <c r="C723" s="104" t="s">
        <v>55</v>
      </c>
      <c r="D723" s="105">
        <v>10000</v>
      </c>
      <c r="E723" s="104" t="s">
        <v>2</v>
      </c>
      <c r="F723" s="104">
        <v>198.4</v>
      </c>
      <c r="G723" s="104">
        <v>199</v>
      </c>
      <c r="H723" s="106"/>
      <c r="I723" s="106"/>
      <c r="J723" s="107">
        <f t="shared" si="1181"/>
        <v>-5999.9999999999436</v>
      </c>
      <c r="K723" s="108"/>
      <c r="L723" s="108"/>
      <c r="M723" s="108">
        <f t="shared" si="1182"/>
        <v>-0.59999999999999432</v>
      </c>
      <c r="N723" s="109">
        <f t="shared" si="1183"/>
        <v>-5999.9999999999436</v>
      </c>
    </row>
    <row r="724" spans="1:14" s="79" customFormat="1" ht="14.25" customHeight="1" x14ac:dyDescent="0.25">
      <c r="A724" s="103">
        <v>43395</v>
      </c>
      <c r="B724" s="104" t="s">
        <v>0</v>
      </c>
      <c r="C724" s="104" t="s">
        <v>51</v>
      </c>
      <c r="D724" s="105">
        <v>100</v>
      </c>
      <c r="E724" s="104" t="s">
        <v>1</v>
      </c>
      <c r="F724" s="104">
        <v>31844</v>
      </c>
      <c r="G724" s="104">
        <v>31910</v>
      </c>
      <c r="H724" s="106"/>
      <c r="I724" s="106"/>
      <c r="J724" s="107">
        <f t="shared" ref="J724:J730" si="1184">(IF(E724="SHORT",F724-G724,IF(E724="LONG",G724-F724)))*D724</f>
        <v>6600</v>
      </c>
      <c r="K724" s="108"/>
      <c r="L724" s="108"/>
      <c r="M724" s="108">
        <f t="shared" ref="M724:M730" si="1185">(K724+J724+L724)/D724</f>
        <v>66</v>
      </c>
      <c r="N724" s="109">
        <f t="shared" ref="N724:N730" si="1186">M724*D724</f>
        <v>6600</v>
      </c>
    </row>
    <row r="725" spans="1:14" s="87" customFormat="1" ht="14.25" customHeight="1" x14ac:dyDescent="0.25">
      <c r="A725" s="103">
        <v>43395</v>
      </c>
      <c r="B725" s="104" t="s">
        <v>4</v>
      </c>
      <c r="C725" s="104" t="s">
        <v>51</v>
      </c>
      <c r="D725" s="105">
        <v>30</v>
      </c>
      <c r="E725" s="104" t="s">
        <v>1</v>
      </c>
      <c r="F725" s="104">
        <v>38812</v>
      </c>
      <c r="G725" s="104">
        <v>38712</v>
      </c>
      <c r="H725" s="106"/>
      <c r="I725" s="106"/>
      <c r="J725" s="107">
        <f t="shared" si="1184"/>
        <v>-3000</v>
      </c>
      <c r="K725" s="108"/>
      <c r="L725" s="108"/>
      <c r="M725" s="108">
        <f t="shared" si="1185"/>
        <v>-100</v>
      </c>
      <c r="N725" s="109">
        <f t="shared" si="1186"/>
        <v>-3000</v>
      </c>
    </row>
    <row r="726" spans="1:14" s="79" customFormat="1" ht="14.25" customHeight="1" x14ac:dyDescent="0.25">
      <c r="A726" s="103">
        <v>43395</v>
      </c>
      <c r="B726" s="104" t="s">
        <v>31</v>
      </c>
      <c r="C726" s="104" t="s">
        <v>53</v>
      </c>
      <c r="D726" s="105">
        <v>200</v>
      </c>
      <c r="E726" s="104" t="s">
        <v>2</v>
      </c>
      <c r="F726" s="104">
        <v>5121</v>
      </c>
      <c r="G726" s="104">
        <v>5096</v>
      </c>
      <c r="H726" s="106">
        <v>5061</v>
      </c>
      <c r="I726" s="106"/>
      <c r="J726" s="107">
        <f t="shared" si="1184"/>
        <v>5000</v>
      </c>
      <c r="K726" s="108">
        <f t="shared" ref="K726:K730" si="1187">(IF(E726="SHORT",IF(H726="",0,G726-H726),IF(E726="LONG",IF(H726="",0,H726-G726))))*D726</f>
        <v>7000</v>
      </c>
      <c r="L726" s="108"/>
      <c r="M726" s="108">
        <f t="shared" si="1185"/>
        <v>60</v>
      </c>
      <c r="N726" s="109">
        <f t="shared" si="1186"/>
        <v>12000</v>
      </c>
    </row>
    <row r="727" spans="1:14" s="87" customFormat="1" ht="14.25" customHeight="1" x14ac:dyDescent="0.25">
      <c r="A727" s="103">
        <v>43395</v>
      </c>
      <c r="B727" s="104" t="s">
        <v>32</v>
      </c>
      <c r="C727" s="104" t="s">
        <v>53</v>
      </c>
      <c r="D727" s="105">
        <v>2500</v>
      </c>
      <c r="E727" s="104" t="s">
        <v>2</v>
      </c>
      <c r="F727" s="104">
        <v>234.9</v>
      </c>
      <c r="G727" s="104">
        <v>233.1</v>
      </c>
      <c r="H727" s="106"/>
      <c r="I727" s="106"/>
      <c r="J727" s="107">
        <f t="shared" si="1184"/>
        <v>4500.0000000000282</v>
      </c>
      <c r="K727" s="108"/>
      <c r="L727" s="108"/>
      <c r="M727" s="108">
        <f t="shared" si="1185"/>
        <v>1.8000000000000114</v>
      </c>
      <c r="N727" s="109">
        <f t="shared" si="1186"/>
        <v>4500.0000000000282</v>
      </c>
    </row>
    <row r="728" spans="1:14" s="87" customFormat="1" ht="14.25" customHeight="1" x14ac:dyDescent="0.25">
      <c r="A728" s="103">
        <v>43395</v>
      </c>
      <c r="B728" s="104" t="s">
        <v>6</v>
      </c>
      <c r="C728" s="104" t="s">
        <v>55</v>
      </c>
      <c r="D728" s="105">
        <v>10000</v>
      </c>
      <c r="E728" s="104" t="s">
        <v>1</v>
      </c>
      <c r="F728" s="104">
        <v>147.6</v>
      </c>
      <c r="G728" s="104">
        <v>147</v>
      </c>
      <c r="H728" s="106"/>
      <c r="I728" s="106"/>
      <c r="J728" s="107">
        <f t="shared" si="1184"/>
        <v>-5999.9999999999436</v>
      </c>
      <c r="K728" s="108"/>
      <c r="L728" s="108"/>
      <c r="M728" s="108">
        <f t="shared" si="1185"/>
        <v>-0.59999999999999432</v>
      </c>
      <c r="N728" s="109">
        <f t="shared" si="1186"/>
        <v>-5999.9999999999436</v>
      </c>
    </row>
    <row r="729" spans="1:14" s="87" customFormat="1" ht="14.25" customHeight="1" x14ac:dyDescent="0.25">
      <c r="A729" s="103">
        <v>43395</v>
      </c>
      <c r="B729" s="104" t="s">
        <v>49</v>
      </c>
      <c r="C729" s="104" t="s">
        <v>55</v>
      </c>
      <c r="D729" s="105">
        <v>10000</v>
      </c>
      <c r="E729" s="104" t="s">
        <v>1</v>
      </c>
      <c r="F729" s="104">
        <v>148.30000000000001</v>
      </c>
      <c r="G729" s="104">
        <v>148.85</v>
      </c>
      <c r="H729" s="106"/>
      <c r="I729" s="106"/>
      <c r="J729" s="107">
        <f t="shared" si="1184"/>
        <v>5499.999999999829</v>
      </c>
      <c r="K729" s="108"/>
      <c r="L729" s="108"/>
      <c r="M729" s="108">
        <f t="shared" si="1185"/>
        <v>0.54999999999998295</v>
      </c>
      <c r="N729" s="109">
        <f t="shared" si="1186"/>
        <v>5499.999999999829</v>
      </c>
    </row>
    <row r="730" spans="1:14" s="79" customFormat="1" ht="14.25" customHeight="1" x14ac:dyDescent="0.25">
      <c r="A730" s="123">
        <v>43395</v>
      </c>
      <c r="B730" s="124" t="s">
        <v>5</v>
      </c>
      <c r="C730" s="124" t="s">
        <v>55</v>
      </c>
      <c r="D730" s="125">
        <v>10000</v>
      </c>
      <c r="E730" s="124" t="s">
        <v>1</v>
      </c>
      <c r="F730" s="124">
        <v>197.7</v>
      </c>
      <c r="G730" s="124">
        <v>198.25</v>
      </c>
      <c r="H730" s="126">
        <v>198.95</v>
      </c>
      <c r="I730" s="126">
        <v>199.65</v>
      </c>
      <c r="J730" s="127">
        <f t="shared" si="1184"/>
        <v>5500.0000000001137</v>
      </c>
      <c r="K730" s="128">
        <f t="shared" si="1187"/>
        <v>6999.9999999998863</v>
      </c>
      <c r="L730" s="128">
        <f t="shared" ref="L730" si="1188">(IF(E730="SHORT",IF(I730="",0,H730-I730),IF(E730="LONG",IF(I730="",0,(I730-H730)))))*D730</f>
        <v>7000.000000000171</v>
      </c>
      <c r="M730" s="128">
        <f t="shared" si="1185"/>
        <v>1.9500000000000171</v>
      </c>
      <c r="N730" s="129">
        <f t="shared" si="1186"/>
        <v>19500.000000000171</v>
      </c>
    </row>
    <row r="731" spans="1:14" s="87" customFormat="1" ht="14.25" customHeight="1" x14ac:dyDescent="0.25">
      <c r="A731" s="103">
        <v>43392</v>
      </c>
      <c r="B731" s="104" t="s">
        <v>49</v>
      </c>
      <c r="C731" s="104" t="s">
        <v>55</v>
      </c>
      <c r="D731" s="105">
        <v>10000</v>
      </c>
      <c r="E731" s="104" t="s">
        <v>2</v>
      </c>
      <c r="F731" s="104">
        <v>148.44999999999999</v>
      </c>
      <c r="G731" s="104">
        <v>147.9</v>
      </c>
      <c r="H731" s="106"/>
      <c r="I731" s="106"/>
      <c r="J731" s="107">
        <f t="shared" ref="J731:J735" si="1189">(IF(E731="SHORT",F731-G731,IF(E731="LONG",G731-F731)))*D731</f>
        <v>5499.999999999829</v>
      </c>
      <c r="K731" s="108"/>
      <c r="L731" s="108"/>
      <c r="M731" s="108">
        <f t="shared" ref="M731:M735" si="1190">(K731+J731+L731)/D731</f>
        <v>0.54999999999998295</v>
      </c>
      <c r="N731" s="109">
        <f t="shared" ref="N731:N735" si="1191">M731*D731</f>
        <v>5499.999999999829</v>
      </c>
    </row>
    <row r="732" spans="1:14" s="87" customFormat="1" ht="14.25" customHeight="1" x14ac:dyDescent="0.25">
      <c r="A732" s="123">
        <v>43392</v>
      </c>
      <c r="B732" s="124" t="s">
        <v>5</v>
      </c>
      <c r="C732" s="124" t="s">
        <v>55</v>
      </c>
      <c r="D732" s="125">
        <v>10000</v>
      </c>
      <c r="E732" s="124" t="s">
        <v>2</v>
      </c>
      <c r="F732" s="124">
        <v>199.65</v>
      </c>
      <c r="G732" s="124">
        <v>199.1</v>
      </c>
      <c r="H732" s="126">
        <v>198.4</v>
      </c>
      <c r="I732" s="126">
        <v>197.7</v>
      </c>
      <c r="J732" s="127">
        <f t="shared" si="1189"/>
        <v>5500.0000000001137</v>
      </c>
      <c r="K732" s="128">
        <f t="shared" ref="K732" si="1192">(IF(E732="SHORT",IF(H732="",0,G732-H732),IF(E732="LONG",IF(H732="",0,H732-G732))))*D732</f>
        <v>6999.9999999998863</v>
      </c>
      <c r="L732" s="128">
        <f t="shared" ref="L732" si="1193">(IF(E732="SHORT",IF(I732="",0,H732-I732),IF(E732="LONG",IF(I732="",0,(I732-H732)))))*D732</f>
        <v>7000.000000000171</v>
      </c>
      <c r="M732" s="128">
        <f t="shared" si="1190"/>
        <v>1.9500000000000171</v>
      </c>
      <c r="N732" s="129">
        <f t="shared" si="1191"/>
        <v>19500.000000000171</v>
      </c>
    </row>
    <row r="733" spans="1:14" s="79" customFormat="1" ht="14.25" customHeight="1" x14ac:dyDescent="0.25">
      <c r="A733" s="103">
        <v>43392</v>
      </c>
      <c r="B733" s="104" t="s">
        <v>32</v>
      </c>
      <c r="C733" s="104" t="s">
        <v>53</v>
      </c>
      <c r="D733" s="105">
        <v>2500</v>
      </c>
      <c r="E733" s="104" t="s">
        <v>2</v>
      </c>
      <c r="F733" s="104">
        <v>232.9</v>
      </c>
      <c r="G733" s="104">
        <v>234.4</v>
      </c>
      <c r="H733" s="106"/>
      <c r="I733" s="106"/>
      <c r="J733" s="107">
        <f t="shared" si="1189"/>
        <v>-3750</v>
      </c>
      <c r="K733" s="108"/>
      <c r="L733" s="108"/>
      <c r="M733" s="108">
        <f t="shared" si="1190"/>
        <v>-1.5</v>
      </c>
      <c r="N733" s="109">
        <f t="shared" si="1191"/>
        <v>-3750</v>
      </c>
    </row>
    <row r="734" spans="1:14" s="87" customFormat="1" ht="14.25" customHeight="1" x14ac:dyDescent="0.25">
      <c r="A734" s="103">
        <v>43392</v>
      </c>
      <c r="B734" s="104" t="s">
        <v>4</v>
      </c>
      <c r="C734" s="104" t="s">
        <v>51</v>
      </c>
      <c r="D734" s="105">
        <v>30</v>
      </c>
      <c r="E734" s="104" t="s">
        <v>2</v>
      </c>
      <c r="F734" s="104">
        <v>38783</v>
      </c>
      <c r="G734" s="104">
        <v>38893</v>
      </c>
      <c r="H734" s="106"/>
      <c r="I734" s="106"/>
      <c r="J734" s="107">
        <f t="shared" si="1189"/>
        <v>-3300</v>
      </c>
      <c r="K734" s="108"/>
      <c r="L734" s="108"/>
      <c r="M734" s="108">
        <f t="shared" si="1190"/>
        <v>-110</v>
      </c>
      <c r="N734" s="109">
        <f t="shared" si="1191"/>
        <v>-3300</v>
      </c>
    </row>
    <row r="735" spans="1:14" s="87" customFormat="1" ht="14.25" customHeight="1" x14ac:dyDescent="0.25">
      <c r="A735" s="103">
        <v>43392</v>
      </c>
      <c r="B735" s="104" t="s">
        <v>0</v>
      </c>
      <c r="C735" s="104" t="s">
        <v>51</v>
      </c>
      <c r="D735" s="105">
        <v>100</v>
      </c>
      <c r="E735" s="104" t="s">
        <v>2</v>
      </c>
      <c r="F735" s="104">
        <v>31949</v>
      </c>
      <c r="G735" s="104">
        <v>31884</v>
      </c>
      <c r="H735" s="106"/>
      <c r="I735" s="106"/>
      <c r="J735" s="107">
        <f t="shared" si="1189"/>
        <v>6500</v>
      </c>
      <c r="K735" s="108"/>
      <c r="L735" s="108"/>
      <c r="M735" s="108">
        <f t="shared" si="1190"/>
        <v>65</v>
      </c>
      <c r="N735" s="109">
        <f t="shared" si="1191"/>
        <v>6500</v>
      </c>
    </row>
    <row r="736" spans="1:14" s="87" customFormat="1" ht="14.25" customHeight="1" x14ac:dyDescent="0.25">
      <c r="A736" s="123">
        <v>43390</v>
      </c>
      <c r="B736" s="124" t="s">
        <v>31</v>
      </c>
      <c r="C736" s="124" t="s">
        <v>53</v>
      </c>
      <c r="D736" s="125">
        <v>200</v>
      </c>
      <c r="E736" s="124" t="s">
        <v>2</v>
      </c>
      <c r="F736" s="124">
        <v>5268</v>
      </c>
      <c r="G736" s="124">
        <v>5243</v>
      </c>
      <c r="H736" s="126">
        <v>5208</v>
      </c>
      <c r="I736" s="126">
        <v>5173</v>
      </c>
      <c r="J736" s="127">
        <f t="shared" ref="J736" si="1194">(IF(E736="SHORT",F736-G736,IF(E736="LONG",G736-F736)))*D736</f>
        <v>5000</v>
      </c>
      <c r="K736" s="128">
        <f t="shared" ref="K736" si="1195">(IF(E736="SHORT",IF(H736="",0,G736-H736),IF(E736="LONG",IF(H736="",0,H736-G736))))*D736</f>
        <v>7000</v>
      </c>
      <c r="L736" s="128">
        <f t="shared" ref="L736" si="1196">(IF(E736="SHORT",IF(I736="",0,H736-I736),IF(E736="LONG",IF(I736="",0,(I736-H736)))))*D736</f>
        <v>7000</v>
      </c>
      <c r="M736" s="128">
        <f t="shared" ref="M736" si="1197">(K736+J736+L736)/D736</f>
        <v>95</v>
      </c>
      <c r="N736" s="129">
        <f t="shared" ref="N736" si="1198">M736*D736</f>
        <v>19000</v>
      </c>
    </row>
    <row r="737" spans="1:14" s="87" customFormat="1" ht="14.25" customHeight="1" x14ac:dyDescent="0.25">
      <c r="A737" s="103">
        <v>43390</v>
      </c>
      <c r="B737" s="104" t="s">
        <v>0</v>
      </c>
      <c r="C737" s="104" t="s">
        <v>51</v>
      </c>
      <c r="D737" s="105">
        <v>100</v>
      </c>
      <c r="E737" s="104" t="s">
        <v>1</v>
      </c>
      <c r="F737" s="104">
        <v>31970</v>
      </c>
      <c r="G737" s="104">
        <v>31895</v>
      </c>
      <c r="H737" s="106"/>
      <c r="I737" s="106"/>
      <c r="J737" s="107">
        <f t="shared" ref="J737:J741" si="1199">(IF(E737="SHORT",F737-G737,IF(E737="LONG",G737-F737)))*D737</f>
        <v>-7500</v>
      </c>
      <c r="K737" s="108"/>
      <c r="L737" s="108"/>
      <c r="M737" s="108">
        <f t="shared" ref="M737:M741" si="1200">(K737+J737+L737)/D737</f>
        <v>-75</v>
      </c>
      <c r="N737" s="109">
        <f t="shared" ref="N737:N741" si="1201">M737*D737</f>
        <v>-7500</v>
      </c>
    </row>
    <row r="738" spans="1:14" s="87" customFormat="1" ht="14.25" customHeight="1" x14ac:dyDescent="0.25">
      <c r="A738" s="103">
        <v>43390</v>
      </c>
      <c r="B738" s="104" t="s">
        <v>4</v>
      </c>
      <c r="C738" s="104" t="s">
        <v>51</v>
      </c>
      <c r="D738" s="105">
        <v>30</v>
      </c>
      <c r="E738" s="104" t="s">
        <v>1</v>
      </c>
      <c r="F738" s="104">
        <v>38809</v>
      </c>
      <c r="G738" s="104">
        <v>38919</v>
      </c>
      <c r="H738" s="106">
        <v>39059</v>
      </c>
      <c r="I738" s="106"/>
      <c r="J738" s="107">
        <f t="shared" si="1199"/>
        <v>3300</v>
      </c>
      <c r="K738" s="108">
        <f t="shared" ref="K738:K739" si="1202">(IF(E738="SHORT",IF(H738="",0,G738-H738),IF(E738="LONG",IF(H738="",0,H738-G738))))*D738</f>
        <v>4200</v>
      </c>
      <c r="L738" s="108"/>
      <c r="M738" s="108">
        <f t="shared" si="1200"/>
        <v>250</v>
      </c>
      <c r="N738" s="109">
        <f t="shared" si="1201"/>
        <v>7500</v>
      </c>
    </row>
    <row r="739" spans="1:14" s="87" customFormat="1" ht="14.25" customHeight="1" x14ac:dyDescent="0.25">
      <c r="A739" s="123">
        <v>43390</v>
      </c>
      <c r="B739" s="124" t="s">
        <v>5</v>
      </c>
      <c r="C739" s="124" t="s">
        <v>55</v>
      </c>
      <c r="D739" s="125">
        <v>10000</v>
      </c>
      <c r="E739" s="124" t="s">
        <v>1</v>
      </c>
      <c r="F739" s="124">
        <v>194.8</v>
      </c>
      <c r="G739" s="124">
        <v>195.35</v>
      </c>
      <c r="H739" s="126">
        <v>196.05</v>
      </c>
      <c r="I739" s="126">
        <v>196.75</v>
      </c>
      <c r="J739" s="127">
        <f t="shared" si="1199"/>
        <v>5499.999999999829</v>
      </c>
      <c r="K739" s="128">
        <f t="shared" si="1202"/>
        <v>7000.000000000171</v>
      </c>
      <c r="L739" s="128">
        <f t="shared" ref="L739" si="1203">(IF(E739="SHORT",IF(I739="",0,H739-I739),IF(E739="LONG",IF(I739="",0,(I739-H739)))))*D739</f>
        <v>6999.9999999998863</v>
      </c>
      <c r="M739" s="128">
        <f t="shared" si="1200"/>
        <v>1.9499999999999886</v>
      </c>
      <c r="N739" s="129">
        <f t="shared" si="1201"/>
        <v>19499.999999999887</v>
      </c>
    </row>
    <row r="740" spans="1:14" s="87" customFormat="1" ht="14.25" customHeight="1" x14ac:dyDescent="0.25">
      <c r="A740" s="103">
        <v>43390</v>
      </c>
      <c r="B740" s="104" t="s">
        <v>48</v>
      </c>
      <c r="C740" s="104" t="s">
        <v>55</v>
      </c>
      <c r="D740" s="105">
        <v>500</v>
      </c>
      <c r="E740" s="104" t="s">
        <v>1</v>
      </c>
      <c r="F740" s="104">
        <v>918.7</v>
      </c>
      <c r="G740" s="104">
        <v>911.2</v>
      </c>
      <c r="H740" s="106"/>
      <c r="I740" s="106"/>
      <c r="J740" s="107">
        <f>(IF(E740="SHORT",F740-G740,IF(E740="LONG",G740-F740)))*D740</f>
        <v>-3750</v>
      </c>
      <c r="K740" s="108"/>
      <c r="L740" s="108"/>
      <c r="M740" s="108">
        <f t="shared" si="1200"/>
        <v>-7.5</v>
      </c>
      <c r="N740" s="109">
        <f t="shared" si="1201"/>
        <v>-3750</v>
      </c>
    </row>
    <row r="741" spans="1:14" s="87" customFormat="1" ht="14.25" customHeight="1" x14ac:dyDescent="0.25">
      <c r="A741" s="103">
        <v>43390</v>
      </c>
      <c r="B741" s="104" t="s">
        <v>58</v>
      </c>
      <c r="C741" s="104" t="s">
        <v>59</v>
      </c>
      <c r="D741" s="105">
        <v>720</v>
      </c>
      <c r="E741" s="104" t="s">
        <v>1</v>
      </c>
      <c r="F741" s="104">
        <v>1714.6</v>
      </c>
      <c r="G741" s="104">
        <v>1724.5</v>
      </c>
      <c r="H741" s="106"/>
      <c r="I741" s="106"/>
      <c r="J741" s="107">
        <f t="shared" si="1199"/>
        <v>7128.0000000000655</v>
      </c>
      <c r="K741" s="108"/>
      <c r="L741" s="108"/>
      <c r="M741" s="108">
        <f t="shared" si="1200"/>
        <v>9.9000000000000909</v>
      </c>
      <c r="N741" s="109">
        <f t="shared" si="1201"/>
        <v>7128.0000000000655</v>
      </c>
    </row>
    <row r="742" spans="1:14" s="87" customFormat="1" ht="14.25" customHeight="1" x14ac:dyDescent="0.25">
      <c r="A742" s="103">
        <v>43389</v>
      </c>
      <c r="B742" s="104" t="s">
        <v>58</v>
      </c>
      <c r="C742" s="104" t="s">
        <v>59</v>
      </c>
      <c r="D742" s="105">
        <v>720</v>
      </c>
      <c r="E742" s="104" t="s">
        <v>2</v>
      </c>
      <c r="F742" s="104">
        <v>1714</v>
      </c>
      <c r="G742" s="104">
        <v>1704.5</v>
      </c>
      <c r="H742" s="106"/>
      <c r="I742" s="106"/>
      <c r="J742" s="107">
        <f t="shared" ref="J742:J743" si="1204">(IF(E742="SHORT",F742-G742,IF(E742="LONG",G742-F742)))*D742</f>
        <v>6840</v>
      </c>
      <c r="K742" s="108"/>
      <c r="L742" s="108"/>
      <c r="M742" s="108">
        <f t="shared" ref="M742:M743" si="1205">(K742+J742+L742)/D742</f>
        <v>9.5</v>
      </c>
      <c r="N742" s="109">
        <f t="shared" ref="N742:N743" si="1206">M742*D742</f>
        <v>6840</v>
      </c>
    </row>
    <row r="743" spans="1:14" s="87" customFormat="1" ht="14.25" customHeight="1" x14ac:dyDescent="0.25">
      <c r="A743" s="103">
        <v>43389</v>
      </c>
      <c r="B743" s="104" t="s">
        <v>32</v>
      </c>
      <c r="C743" s="104" t="s">
        <v>53</v>
      </c>
      <c r="D743" s="105">
        <v>2500</v>
      </c>
      <c r="E743" s="104" t="s">
        <v>2</v>
      </c>
      <c r="F743" s="104">
        <v>238.4</v>
      </c>
      <c r="G743" s="104">
        <v>236.9</v>
      </c>
      <c r="H743" s="106"/>
      <c r="I743" s="106"/>
      <c r="J743" s="107">
        <f t="shared" si="1204"/>
        <v>3750</v>
      </c>
      <c r="K743" s="108"/>
      <c r="L743" s="108"/>
      <c r="M743" s="108">
        <f t="shared" si="1205"/>
        <v>1.5</v>
      </c>
      <c r="N743" s="109">
        <f t="shared" si="1206"/>
        <v>3750</v>
      </c>
    </row>
    <row r="744" spans="1:14" s="87" customFormat="1" ht="14.25" customHeight="1" x14ac:dyDescent="0.25">
      <c r="A744" s="103">
        <v>43389</v>
      </c>
      <c r="B744" s="104" t="s">
        <v>31</v>
      </c>
      <c r="C744" s="104" t="s">
        <v>53</v>
      </c>
      <c r="D744" s="105">
        <v>200</v>
      </c>
      <c r="E744" s="104" t="s">
        <v>2</v>
      </c>
      <c r="F744" s="104">
        <v>5256</v>
      </c>
      <c r="G744" s="104">
        <v>5231</v>
      </c>
      <c r="H744" s="106"/>
      <c r="I744" s="106"/>
      <c r="J744" s="107">
        <f t="shared" ref="J744:J748" si="1207">(IF(E744="SHORT",F744-G744,IF(E744="LONG",G744-F744)))*D744</f>
        <v>5000</v>
      </c>
      <c r="K744" s="108"/>
      <c r="L744" s="108"/>
      <c r="M744" s="108">
        <f t="shared" ref="M744:M748" si="1208">(K744+J744+L744)/D744</f>
        <v>25</v>
      </c>
      <c r="N744" s="109">
        <f t="shared" ref="N744:N748" si="1209">M744*D744</f>
        <v>5000</v>
      </c>
    </row>
    <row r="745" spans="1:14" s="87" customFormat="1" ht="14.25" customHeight="1" x14ac:dyDescent="0.25">
      <c r="A745" s="103">
        <v>43389</v>
      </c>
      <c r="B745" s="104" t="s">
        <v>6</v>
      </c>
      <c r="C745" s="104" t="s">
        <v>55</v>
      </c>
      <c r="D745" s="105">
        <v>10000</v>
      </c>
      <c r="E745" s="104" t="s">
        <v>1</v>
      </c>
      <c r="F745" s="104">
        <v>154.05000000000001</v>
      </c>
      <c r="G745" s="104">
        <v>154.55000000000001</v>
      </c>
      <c r="H745" s="106"/>
      <c r="I745" s="106"/>
      <c r="J745" s="107">
        <f t="shared" si="1207"/>
        <v>5000</v>
      </c>
      <c r="K745" s="108"/>
      <c r="L745" s="108"/>
      <c r="M745" s="108">
        <f t="shared" si="1208"/>
        <v>0.5</v>
      </c>
      <c r="N745" s="109">
        <f t="shared" si="1209"/>
        <v>5000</v>
      </c>
    </row>
    <row r="746" spans="1:14" s="87" customFormat="1" ht="14.25" customHeight="1" x14ac:dyDescent="0.25">
      <c r="A746" s="103">
        <v>43389</v>
      </c>
      <c r="B746" s="104" t="s">
        <v>5</v>
      </c>
      <c r="C746" s="104" t="s">
        <v>55</v>
      </c>
      <c r="D746" s="105">
        <v>10000</v>
      </c>
      <c r="E746" s="104" t="s">
        <v>1</v>
      </c>
      <c r="F746" s="104">
        <v>194.05</v>
      </c>
      <c r="G746" s="104">
        <v>194.6</v>
      </c>
      <c r="H746" s="106"/>
      <c r="I746" s="106"/>
      <c r="J746" s="107">
        <f t="shared" si="1207"/>
        <v>5499.999999999829</v>
      </c>
      <c r="K746" s="108"/>
      <c r="L746" s="108"/>
      <c r="M746" s="108">
        <f t="shared" si="1208"/>
        <v>0.54999999999998295</v>
      </c>
      <c r="N746" s="109">
        <f t="shared" si="1209"/>
        <v>5499.999999999829</v>
      </c>
    </row>
    <row r="747" spans="1:14" s="87" customFormat="1" ht="14.25" customHeight="1" x14ac:dyDescent="0.25">
      <c r="A747" s="103">
        <v>43389</v>
      </c>
      <c r="B747" s="104" t="s">
        <v>49</v>
      </c>
      <c r="C747" s="104" t="s">
        <v>55</v>
      </c>
      <c r="D747" s="105">
        <v>10000</v>
      </c>
      <c r="E747" s="104" t="s">
        <v>1</v>
      </c>
      <c r="F747" s="104">
        <v>150.80000000000001</v>
      </c>
      <c r="G747" s="104">
        <v>150.19999999999999</v>
      </c>
      <c r="H747" s="106"/>
      <c r="I747" s="106"/>
      <c r="J747" s="107">
        <f t="shared" si="1207"/>
        <v>-6000.0000000002274</v>
      </c>
      <c r="K747" s="108"/>
      <c r="L747" s="108"/>
      <c r="M747" s="108">
        <f t="shared" si="1208"/>
        <v>-0.60000000000002274</v>
      </c>
      <c r="N747" s="109">
        <f t="shared" si="1209"/>
        <v>-6000.0000000002274</v>
      </c>
    </row>
    <row r="748" spans="1:14" s="87" customFormat="1" ht="14.25" customHeight="1" x14ac:dyDescent="0.25">
      <c r="A748" s="103">
        <v>43389</v>
      </c>
      <c r="B748" s="104" t="s">
        <v>0</v>
      </c>
      <c r="C748" s="104" t="s">
        <v>51</v>
      </c>
      <c r="D748" s="105">
        <v>100</v>
      </c>
      <c r="E748" s="104" t="s">
        <v>2</v>
      </c>
      <c r="F748" s="104">
        <v>32046</v>
      </c>
      <c r="G748" s="104">
        <v>31981</v>
      </c>
      <c r="H748" s="106">
        <v>31896</v>
      </c>
      <c r="I748" s="106"/>
      <c r="J748" s="107">
        <f t="shared" si="1207"/>
        <v>6500</v>
      </c>
      <c r="K748" s="108">
        <f t="shared" ref="K748" si="1210">(IF(E748="SHORT",IF(H748="",0,G748-H748),IF(E748="LONG",IF(H748="",0,H748-G748))))*D748</f>
        <v>8500</v>
      </c>
      <c r="L748" s="108"/>
      <c r="M748" s="108">
        <f t="shared" si="1208"/>
        <v>150</v>
      </c>
      <c r="N748" s="109">
        <f t="shared" si="1209"/>
        <v>15000</v>
      </c>
    </row>
    <row r="749" spans="1:14" s="87" customFormat="1" ht="14.25" customHeight="1" x14ac:dyDescent="0.25">
      <c r="A749" s="103">
        <v>43389</v>
      </c>
      <c r="B749" s="104" t="s">
        <v>4</v>
      </c>
      <c r="C749" s="104" t="s">
        <v>51</v>
      </c>
      <c r="D749" s="105">
        <v>30</v>
      </c>
      <c r="E749" s="104" t="s">
        <v>1</v>
      </c>
      <c r="F749" s="104">
        <v>39171</v>
      </c>
      <c r="G749" s="104">
        <v>39291</v>
      </c>
      <c r="H749" s="106"/>
      <c r="I749" s="106"/>
      <c r="J749" s="107">
        <f t="shared" ref="J749" si="1211">(IF(E749="SHORT",F749-G749,IF(E749="LONG",G749-F749)))*D749</f>
        <v>3600</v>
      </c>
      <c r="K749" s="108"/>
      <c r="L749" s="108"/>
      <c r="M749" s="108">
        <f t="shared" ref="M749" si="1212">(K749+J749+L749)/D749</f>
        <v>120</v>
      </c>
      <c r="N749" s="109">
        <f t="shared" ref="N749" si="1213">M749*D749</f>
        <v>3600</v>
      </c>
    </row>
    <row r="750" spans="1:14" s="87" customFormat="1" ht="14.25" customHeight="1" x14ac:dyDescent="0.25">
      <c r="A750" s="103">
        <v>43388</v>
      </c>
      <c r="B750" s="104" t="s">
        <v>32</v>
      </c>
      <c r="C750" s="104" t="s">
        <v>53</v>
      </c>
      <c r="D750" s="105">
        <v>2500</v>
      </c>
      <c r="E750" s="104" t="s">
        <v>1</v>
      </c>
      <c r="F750" s="104">
        <v>239.7</v>
      </c>
      <c r="G750" s="104">
        <v>241.45</v>
      </c>
      <c r="H750" s="106"/>
      <c r="I750" s="106"/>
      <c r="J750" s="107">
        <f t="shared" ref="J750:J755" si="1214">(IF(E750="SHORT",F750-G750,IF(E750="LONG",G750-F750)))*D750</f>
        <v>4375</v>
      </c>
      <c r="K750" s="108"/>
      <c r="L750" s="108"/>
      <c r="M750" s="108">
        <f t="shared" ref="M750:M755" si="1215">(K750+J750+L750)/D750</f>
        <v>1.75</v>
      </c>
      <c r="N750" s="109">
        <f t="shared" ref="N750:N755" si="1216">M750*D750</f>
        <v>4375</v>
      </c>
    </row>
    <row r="751" spans="1:14" s="79" customFormat="1" ht="14.25" customHeight="1" x14ac:dyDescent="0.25">
      <c r="A751" s="103">
        <v>43388</v>
      </c>
      <c r="B751" s="104" t="s">
        <v>31</v>
      </c>
      <c r="C751" s="104" t="s">
        <v>53</v>
      </c>
      <c r="D751" s="105">
        <v>200</v>
      </c>
      <c r="E751" s="104" t="s">
        <v>1</v>
      </c>
      <c r="F751" s="104">
        <v>5306</v>
      </c>
      <c r="G751" s="104">
        <v>5276</v>
      </c>
      <c r="H751" s="106"/>
      <c r="I751" s="106"/>
      <c r="J751" s="107">
        <f t="shared" si="1214"/>
        <v>-6000</v>
      </c>
      <c r="K751" s="108"/>
      <c r="L751" s="108"/>
      <c r="M751" s="108">
        <f t="shared" si="1215"/>
        <v>-30</v>
      </c>
      <c r="N751" s="109">
        <f t="shared" si="1216"/>
        <v>-6000</v>
      </c>
    </row>
    <row r="752" spans="1:14" s="87" customFormat="1" ht="14.25" customHeight="1" x14ac:dyDescent="0.25">
      <c r="A752" s="103">
        <v>43388</v>
      </c>
      <c r="B752" s="104" t="s">
        <v>4</v>
      </c>
      <c r="C752" s="104" t="s">
        <v>51</v>
      </c>
      <c r="D752" s="105">
        <v>30</v>
      </c>
      <c r="E752" s="104" t="s">
        <v>1</v>
      </c>
      <c r="F752" s="104">
        <v>39379</v>
      </c>
      <c r="G752" s="104">
        <v>39254</v>
      </c>
      <c r="H752" s="106"/>
      <c r="I752" s="106"/>
      <c r="J752" s="107">
        <f t="shared" si="1214"/>
        <v>-3750</v>
      </c>
      <c r="K752" s="108"/>
      <c r="L752" s="108"/>
      <c r="M752" s="108">
        <f t="shared" si="1215"/>
        <v>-125</v>
      </c>
      <c r="N752" s="109">
        <f t="shared" si="1216"/>
        <v>-3750</v>
      </c>
    </row>
    <row r="753" spans="1:14" s="87" customFormat="1" ht="14.25" customHeight="1" x14ac:dyDescent="0.25">
      <c r="A753" s="103">
        <v>43388</v>
      </c>
      <c r="B753" s="104" t="s">
        <v>3</v>
      </c>
      <c r="C753" s="104" t="s">
        <v>55</v>
      </c>
      <c r="D753" s="105">
        <v>2000</v>
      </c>
      <c r="E753" s="104" t="s">
        <v>2</v>
      </c>
      <c r="F753" s="104">
        <v>460</v>
      </c>
      <c r="G753" s="104">
        <v>457.2</v>
      </c>
      <c r="H753" s="106"/>
      <c r="I753" s="106"/>
      <c r="J753" s="107">
        <f t="shared" si="1214"/>
        <v>5600.0000000000227</v>
      </c>
      <c r="K753" s="108"/>
      <c r="L753" s="108"/>
      <c r="M753" s="108">
        <f t="shared" si="1215"/>
        <v>2.8000000000000114</v>
      </c>
      <c r="N753" s="109">
        <f t="shared" si="1216"/>
        <v>5600.0000000000227</v>
      </c>
    </row>
    <row r="754" spans="1:14" s="87" customFormat="1" ht="14.25" customHeight="1" x14ac:dyDescent="0.25">
      <c r="A754" s="103">
        <v>43388</v>
      </c>
      <c r="B754" s="104" t="s">
        <v>49</v>
      </c>
      <c r="C754" s="104" t="s">
        <v>55</v>
      </c>
      <c r="D754" s="105">
        <v>10000</v>
      </c>
      <c r="E754" s="104" t="s">
        <v>2</v>
      </c>
      <c r="F754" s="104">
        <v>150.5</v>
      </c>
      <c r="G754" s="104">
        <v>149.94999999999999</v>
      </c>
      <c r="H754" s="106"/>
      <c r="I754" s="106"/>
      <c r="J754" s="107">
        <f t="shared" si="1214"/>
        <v>5500.0000000001137</v>
      </c>
      <c r="K754" s="108"/>
      <c r="L754" s="108"/>
      <c r="M754" s="108">
        <f t="shared" si="1215"/>
        <v>0.55000000000001137</v>
      </c>
      <c r="N754" s="109">
        <f t="shared" si="1216"/>
        <v>5500.0000000001137</v>
      </c>
    </row>
    <row r="755" spans="1:14" s="79" customFormat="1" ht="14.25" customHeight="1" x14ac:dyDescent="0.25">
      <c r="A755" s="103">
        <v>43388</v>
      </c>
      <c r="B755" s="104" t="s">
        <v>48</v>
      </c>
      <c r="C755" s="104" t="s">
        <v>55</v>
      </c>
      <c r="D755" s="105">
        <v>500</v>
      </c>
      <c r="E755" s="104" t="s">
        <v>2</v>
      </c>
      <c r="F755" s="104">
        <v>935.2</v>
      </c>
      <c r="G755" s="104">
        <v>929.45</v>
      </c>
      <c r="H755" s="106"/>
      <c r="I755" s="106"/>
      <c r="J755" s="107">
        <f t="shared" si="1214"/>
        <v>2875</v>
      </c>
      <c r="K755" s="108"/>
      <c r="L755" s="108"/>
      <c r="M755" s="108">
        <f t="shared" si="1215"/>
        <v>5.75</v>
      </c>
      <c r="N755" s="109">
        <f t="shared" si="1216"/>
        <v>2875</v>
      </c>
    </row>
    <row r="756" spans="1:14" s="79" customFormat="1" ht="14.25" customHeight="1" x14ac:dyDescent="0.25">
      <c r="A756" s="103">
        <v>43385</v>
      </c>
      <c r="B756" s="104" t="s">
        <v>0</v>
      </c>
      <c r="C756" s="104" t="s">
        <v>51</v>
      </c>
      <c r="D756" s="105">
        <v>100</v>
      </c>
      <c r="E756" s="104" t="s">
        <v>2</v>
      </c>
      <c r="F756" s="104">
        <v>31852</v>
      </c>
      <c r="G756" s="104">
        <v>31762</v>
      </c>
      <c r="H756" s="106"/>
      <c r="I756" s="106"/>
      <c r="J756" s="107">
        <f t="shared" ref="J756" si="1217">(IF(E756="SHORT",F756-G756,IF(E756="LONG",G756-F756)))*D756</f>
        <v>9000</v>
      </c>
      <c r="K756" s="108"/>
      <c r="L756" s="108"/>
      <c r="M756" s="108">
        <f t="shared" ref="M756" si="1218">(K756+J756+L756)/D756</f>
        <v>90</v>
      </c>
      <c r="N756" s="109">
        <f t="shared" ref="N756" si="1219">M756*D756</f>
        <v>9000</v>
      </c>
    </row>
    <row r="757" spans="1:14" s="87" customFormat="1" ht="14.25" customHeight="1" x14ac:dyDescent="0.25">
      <c r="A757" s="123">
        <v>43385</v>
      </c>
      <c r="B757" s="124" t="s">
        <v>5</v>
      </c>
      <c r="C757" s="124" t="s">
        <v>55</v>
      </c>
      <c r="D757" s="125">
        <v>10000</v>
      </c>
      <c r="E757" s="124" t="s">
        <v>1</v>
      </c>
      <c r="F757" s="124">
        <v>197</v>
      </c>
      <c r="G757" s="124">
        <v>197.55</v>
      </c>
      <c r="H757" s="126">
        <v>198.25</v>
      </c>
      <c r="I757" s="126">
        <v>198.95</v>
      </c>
      <c r="J757" s="127">
        <f t="shared" ref="J757:J760" si="1220">(IF(E757="SHORT",F757-G757,IF(E757="LONG",G757-F757)))*D757</f>
        <v>5500.0000000001137</v>
      </c>
      <c r="K757" s="128">
        <f t="shared" ref="K757" si="1221">(IF(E757="SHORT",IF(H757="",0,G757-H757),IF(E757="LONG",IF(H757="",0,H757-G757))))*D757</f>
        <v>6999.9999999998863</v>
      </c>
      <c r="L757" s="128">
        <f t="shared" ref="L757" si="1222">(IF(E757="SHORT",IF(I757="",0,H757-I757),IF(E757="LONG",IF(I757="",0,(I757-H757)))))*D757</f>
        <v>6999.9999999998863</v>
      </c>
      <c r="M757" s="128">
        <f t="shared" ref="M757:M760" si="1223">(K757+J757+L757)/D757</f>
        <v>1.9499999999999886</v>
      </c>
      <c r="N757" s="129">
        <f t="shared" ref="N757:N760" si="1224">M757*D757</f>
        <v>19499.999999999887</v>
      </c>
    </row>
    <row r="758" spans="1:14" s="79" customFormat="1" ht="14.25" customHeight="1" x14ac:dyDescent="0.25">
      <c r="A758" s="103">
        <v>43385</v>
      </c>
      <c r="B758" s="104" t="s">
        <v>4</v>
      </c>
      <c r="C758" s="104" t="s">
        <v>51</v>
      </c>
      <c r="D758" s="105">
        <v>30</v>
      </c>
      <c r="E758" s="104" t="s">
        <v>1</v>
      </c>
      <c r="F758" s="104">
        <v>38890</v>
      </c>
      <c r="G758" s="104">
        <v>38990</v>
      </c>
      <c r="H758" s="106"/>
      <c r="I758" s="106"/>
      <c r="J758" s="107">
        <f t="shared" si="1220"/>
        <v>3000</v>
      </c>
      <c r="K758" s="108"/>
      <c r="L758" s="108"/>
      <c r="M758" s="108">
        <f t="shared" si="1223"/>
        <v>100</v>
      </c>
      <c r="N758" s="109">
        <f t="shared" si="1224"/>
        <v>3000</v>
      </c>
    </row>
    <row r="759" spans="1:14" s="79" customFormat="1" ht="14.25" customHeight="1" x14ac:dyDescent="0.25">
      <c r="A759" s="103">
        <v>43385</v>
      </c>
      <c r="B759" s="104" t="s">
        <v>31</v>
      </c>
      <c r="C759" s="104" t="s">
        <v>53</v>
      </c>
      <c r="D759" s="105">
        <v>200</v>
      </c>
      <c r="E759" s="104" t="s">
        <v>2</v>
      </c>
      <c r="F759" s="104">
        <v>5267</v>
      </c>
      <c r="G759" s="104">
        <v>5297</v>
      </c>
      <c r="H759" s="106"/>
      <c r="I759" s="106"/>
      <c r="J759" s="107">
        <f t="shared" si="1220"/>
        <v>-6000</v>
      </c>
      <c r="K759" s="108"/>
      <c r="L759" s="108"/>
      <c r="M759" s="108">
        <f t="shared" si="1223"/>
        <v>-30</v>
      </c>
      <c r="N759" s="109">
        <f t="shared" si="1224"/>
        <v>-6000</v>
      </c>
    </row>
    <row r="760" spans="1:14" s="79" customFormat="1" ht="14.25" customHeight="1" x14ac:dyDescent="0.25">
      <c r="A760" s="103">
        <v>43385</v>
      </c>
      <c r="B760" s="104" t="s">
        <v>32</v>
      </c>
      <c r="C760" s="104" t="s">
        <v>53</v>
      </c>
      <c r="D760" s="105">
        <v>2500</v>
      </c>
      <c r="E760" s="104" t="s">
        <v>1</v>
      </c>
      <c r="F760" s="104">
        <v>240.3</v>
      </c>
      <c r="G760" s="104">
        <v>238.8</v>
      </c>
      <c r="H760" s="106"/>
      <c r="I760" s="106"/>
      <c r="J760" s="107">
        <f t="shared" si="1220"/>
        <v>-3750</v>
      </c>
      <c r="K760" s="108"/>
      <c r="L760" s="108"/>
      <c r="M760" s="108">
        <f t="shared" si="1223"/>
        <v>-1.5</v>
      </c>
      <c r="N760" s="109">
        <f t="shared" si="1224"/>
        <v>-3750</v>
      </c>
    </row>
    <row r="761" spans="1:14" s="87" customFormat="1" ht="14.25" customHeight="1" x14ac:dyDescent="0.25">
      <c r="A761" s="123">
        <v>43384</v>
      </c>
      <c r="B761" s="124" t="s">
        <v>31</v>
      </c>
      <c r="C761" s="124" t="s">
        <v>53</v>
      </c>
      <c r="D761" s="125">
        <v>200</v>
      </c>
      <c r="E761" s="124" t="s">
        <v>2</v>
      </c>
      <c r="F761" s="124">
        <v>5348</v>
      </c>
      <c r="G761" s="124">
        <v>5323</v>
      </c>
      <c r="H761" s="126">
        <v>5288</v>
      </c>
      <c r="I761" s="126">
        <v>5253</v>
      </c>
      <c r="J761" s="127">
        <f t="shared" ref="J761:J784" si="1225">(IF(E761="SHORT",F761-G761,IF(E761="LONG",G761-F761)))*D761</f>
        <v>5000</v>
      </c>
      <c r="K761" s="128">
        <f t="shared" ref="K761:K783" si="1226">(IF(E761="SHORT",IF(H761="",0,G761-H761),IF(E761="LONG",IF(H761="",0,H761-G761))))*D761</f>
        <v>7000</v>
      </c>
      <c r="L761" s="128">
        <f t="shared" ref="L761:L783" si="1227">(IF(E761="SHORT",IF(I761="",0,H761-I761),IF(E761="LONG",IF(I761="",0,(I761-H761)))))*D761</f>
        <v>7000</v>
      </c>
      <c r="M761" s="128">
        <f t="shared" ref="M761:M784" si="1228">(K761+J761+L761)/D761</f>
        <v>95</v>
      </c>
      <c r="N761" s="129">
        <f t="shared" ref="N761:N784" si="1229">M761*D761</f>
        <v>19000</v>
      </c>
    </row>
    <row r="762" spans="1:14" s="87" customFormat="1" ht="14.25" customHeight="1" x14ac:dyDescent="0.25">
      <c r="A762" s="123">
        <v>43384</v>
      </c>
      <c r="B762" s="124" t="s">
        <v>5</v>
      </c>
      <c r="C762" s="124" t="s">
        <v>55</v>
      </c>
      <c r="D762" s="125">
        <v>10000</v>
      </c>
      <c r="E762" s="124" t="s">
        <v>1</v>
      </c>
      <c r="F762" s="124">
        <v>195.6</v>
      </c>
      <c r="G762" s="124">
        <v>196.15</v>
      </c>
      <c r="H762" s="126">
        <v>196.85</v>
      </c>
      <c r="I762" s="126">
        <v>197.55</v>
      </c>
      <c r="J762" s="127">
        <f t="shared" si="1225"/>
        <v>5500.0000000001137</v>
      </c>
      <c r="K762" s="128">
        <f t="shared" si="1226"/>
        <v>6999.9999999998863</v>
      </c>
      <c r="L762" s="128">
        <f t="shared" si="1227"/>
        <v>7000.000000000171</v>
      </c>
      <c r="M762" s="128">
        <f t="shared" si="1228"/>
        <v>1.9500000000000171</v>
      </c>
      <c r="N762" s="129">
        <f t="shared" si="1229"/>
        <v>19500.000000000171</v>
      </c>
    </row>
    <row r="763" spans="1:14" s="87" customFormat="1" ht="14.25" customHeight="1" x14ac:dyDescent="0.25">
      <c r="A763" s="103">
        <v>43384</v>
      </c>
      <c r="B763" s="104" t="s">
        <v>49</v>
      </c>
      <c r="C763" s="104" t="s">
        <v>55</v>
      </c>
      <c r="D763" s="105">
        <v>10000</v>
      </c>
      <c r="E763" s="104" t="s">
        <v>2</v>
      </c>
      <c r="F763" s="104">
        <v>150.80000000000001</v>
      </c>
      <c r="G763" s="104">
        <v>151.4</v>
      </c>
      <c r="H763" s="106"/>
      <c r="I763" s="106"/>
      <c r="J763" s="107">
        <f t="shared" si="1225"/>
        <v>-5999.9999999999436</v>
      </c>
      <c r="K763" s="108"/>
      <c r="L763" s="108"/>
      <c r="M763" s="108">
        <f t="shared" si="1228"/>
        <v>-0.59999999999999432</v>
      </c>
      <c r="N763" s="109">
        <f t="shared" si="1229"/>
        <v>-5999.9999999999436</v>
      </c>
    </row>
    <row r="764" spans="1:14" s="87" customFormat="1" ht="14.25" customHeight="1" x14ac:dyDescent="0.25">
      <c r="A764" s="123">
        <v>43384</v>
      </c>
      <c r="B764" s="124" t="s">
        <v>6</v>
      </c>
      <c r="C764" s="124" t="s">
        <v>55</v>
      </c>
      <c r="D764" s="125">
        <v>10000</v>
      </c>
      <c r="E764" s="124" t="s">
        <v>1</v>
      </c>
      <c r="F764" s="124">
        <v>140.55000000000001</v>
      </c>
      <c r="G764" s="124">
        <v>141.1</v>
      </c>
      <c r="H764" s="126">
        <v>141.80000000000001</v>
      </c>
      <c r="I764" s="126">
        <v>142.5</v>
      </c>
      <c r="J764" s="127">
        <f t="shared" si="1225"/>
        <v>5499.999999999829</v>
      </c>
      <c r="K764" s="128">
        <f t="shared" si="1226"/>
        <v>7000.000000000171</v>
      </c>
      <c r="L764" s="128">
        <f t="shared" si="1227"/>
        <v>6999.9999999998863</v>
      </c>
      <c r="M764" s="128">
        <f t="shared" si="1228"/>
        <v>1.9499999999999886</v>
      </c>
      <c r="N764" s="129">
        <f t="shared" si="1229"/>
        <v>19499.999999999887</v>
      </c>
    </row>
    <row r="765" spans="1:14" s="79" customFormat="1" ht="14.25" customHeight="1" x14ac:dyDescent="0.25">
      <c r="A765" s="123">
        <v>43384</v>
      </c>
      <c r="B765" s="124" t="s">
        <v>0</v>
      </c>
      <c r="C765" s="124" t="s">
        <v>51</v>
      </c>
      <c r="D765" s="125">
        <v>100</v>
      </c>
      <c r="E765" s="124" t="s">
        <v>1</v>
      </c>
      <c r="F765" s="124">
        <v>31608</v>
      </c>
      <c r="G765" s="124">
        <v>31698</v>
      </c>
      <c r="H765" s="126">
        <v>31813</v>
      </c>
      <c r="I765" s="126">
        <v>31928</v>
      </c>
      <c r="J765" s="127">
        <f t="shared" si="1225"/>
        <v>9000</v>
      </c>
      <c r="K765" s="128">
        <f t="shared" si="1226"/>
        <v>11500</v>
      </c>
      <c r="L765" s="128">
        <f t="shared" si="1227"/>
        <v>11500</v>
      </c>
      <c r="M765" s="128">
        <f t="shared" si="1228"/>
        <v>320</v>
      </c>
      <c r="N765" s="129">
        <f t="shared" si="1229"/>
        <v>32000</v>
      </c>
    </row>
    <row r="766" spans="1:14" s="87" customFormat="1" ht="14.25" customHeight="1" x14ac:dyDescent="0.25">
      <c r="A766" s="123">
        <v>43384</v>
      </c>
      <c r="B766" s="124" t="s">
        <v>4</v>
      </c>
      <c r="C766" s="124" t="s">
        <v>51</v>
      </c>
      <c r="D766" s="125">
        <v>30</v>
      </c>
      <c r="E766" s="124" t="s">
        <v>1</v>
      </c>
      <c r="F766" s="124">
        <v>38491</v>
      </c>
      <c r="G766" s="124">
        <v>38591</v>
      </c>
      <c r="H766" s="126">
        <v>38741</v>
      </c>
      <c r="I766" s="126">
        <v>38891</v>
      </c>
      <c r="J766" s="127">
        <f t="shared" si="1225"/>
        <v>3000</v>
      </c>
      <c r="K766" s="128">
        <f t="shared" si="1226"/>
        <v>4500</v>
      </c>
      <c r="L766" s="128">
        <f t="shared" si="1227"/>
        <v>4500</v>
      </c>
      <c r="M766" s="128">
        <f t="shared" si="1228"/>
        <v>400</v>
      </c>
      <c r="N766" s="129">
        <f t="shared" si="1229"/>
        <v>12000</v>
      </c>
    </row>
    <row r="767" spans="1:14" s="87" customFormat="1" ht="14.25" customHeight="1" x14ac:dyDescent="0.25">
      <c r="A767" s="103">
        <v>43383</v>
      </c>
      <c r="B767" s="104" t="s">
        <v>48</v>
      </c>
      <c r="C767" s="104" t="s">
        <v>55</v>
      </c>
      <c r="D767" s="105">
        <v>500</v>
      </c>
      <c r="E767" s="104" t="s">
        <v>2</v>
      </c>
      <c r="F767" s="104">
        <v>956.7</v>
      </c>
      <c r="G767" s="104">
        <v>950.45</v>
      </c>
      <c r="H767" s="106">
        <v>942.7</v>
      </c>
      <c r="I767" s="106"/>
      <c r="J767" s="107">
        <f t="shared" si="1225"/>
        <v>3125</v>
      </c>
      <c r="K767" s="108">
        <f t="shared" si="1226"/>
        <v>3875</v>
      </c>
      <c r="L767" s="108"/>
      <c r="M767" s="108">
        <f t="shared" si="1228"/>
        <v>14</v>
      </c>
      <c r="N767" s="109">
        <f t="shared" si="1229"/>
        <v>7000</v>
      </c>
    </row>
    <row r="768" spans="1:14" s="87" customFormat="1" ht="14.25" customHeight="1" x14ac:dyDescent="0.25">
      <c r="A768" s="103">
        <v>43383</v>
      </c>
      <c r="B768" s="104" t="s">
        <v>49</v>
      </c>
      <c r="C768" s="104" t="s">
        <v>55</v>
      </c>
      <c r="D768" s="105">
        <v>10000</v>
      </c>
      <c r="E768" s="104" t="s">
        <v>2</v>
      </c>
      <c r="F768" s="104">
        <v>152.75</v>
      </c>
      <c r="G768" s="104">
        <v>152.19999999999999</v>
      </c>
      <c r="H768" s="106">
        <v>151.5</v>
      </c>
      <c r="I768" s="106"/>
      <c r="J768" s="107">
        <f t="shared" si="1225"/>
        <v>5500.0000000001137</v>
      </c>
      <c r="K768" s="108">
        <f t="shared" si="1226"/>
        <v>6999.9999999998863</v>
      </c>
      <c r="L768" s="108"/>
      <c r="M768" s="108">
        <f t="shared" si="1228"/>
        <v>1.25</v>
      </c>
      <c r="N768" s="109">
        <f t="shared" si="1229"/>
        <v>12500</v>
      </c>
    </row>
    <row r="769" spans="1:14" s="87" customFormat="1" ht="14.25" customHeight="1" x14ac:dyDescent="0.25">
      <c r="A769" s="103">
        <v>43383</v>
      </c>
      <c r="B769" s="104" t="s">
        <v>4</v>
      </c>
      <c r="C769" s="104" t="s">
        <v>51</v>
      </c>
      <c r="D769" s="105">
        <v>100</v>
      </c>
      <c r="E769" s="104" t="s">
        <v>2</v>
      </c>
      <c r="F769" s="104">
        <v>31302</v>
      </c>
      <c r="G769" s="104">
        <v>31382</v>
      </c>
      <c r="H769" s="106"/>
      <c r="I769" s="106"/>
      <c r="J769" s="107">
        <f t="shared" si="1225"/>
        <v>-8000</v>
      </c>
      <c r="K769" s="108"/>
      <c r="L769" s="108"/>
      <c r="M769" s="108">
        <f t="shared" si="1228"/>
        <v>-80</v>
      </c>
      <c r="N769" s="109">
        <f t="shared" si="1229"/>
        <v>-8000</v>
      </c>
    </row>
    <row r="770" spans="1:14" s="87" customFormat="1" ht="14.25" customHeight="1" x14ac:dyDescent="0.25">
      <c r="A770" s="103">
        <v>43383</v>
      </c>
      <c r="B770" s="104" t="s">
        <v>32</v>
      </c>
      <c r="C770" s="104" t="s">
        <v>53</v>
      </c>
      <c r="D770" s="105">
        <v>2500</v>
      </c>
      <c r="E770" s="104" t="s">
        <v>2</v>
      </c>
      <c r="F770" s="104">
        <v>246</v>
      </c>
      <c r="G770" s="104">
        <v>244.25</v>
      </c>
      <c r="H770" s="106"/>
      <c r="I770" s="106"/>
      <c r="J770" s="107">
        <f t="shared" si="1225"/>
        <v>4375</v>
      </c>
      <c r="K770" s="108"/>
      <c r="L770" s="108"/>
      <c r="M770" s="108">
        <f t="shared" si="1228"/>
        <v>1.75</v>
      </c>
      <c r="N770" s="109">
        <f t="shared" si="1229"/>
        <v>4375</v>
      </c>
    </row>
    <row r="771" spans="1:14" s="87" customFormat="1" ht="14.25" customHeight="1" x14ac:dyDescent="0.25">
      <c r="A771" s="123">
        <v>43383</v>
      </c>
      <c r="B771" s="124" t="s">
        <v>31</v>
      </c>
      <c r="C771" s="124" t="s">
        <v>53</v>
      </c>
      <c r="D771" s="125">
        <v>200</v>
      </c>
      <c r="E771" s="124" t="s">
        <v>2</v>
      </c>
      <c r="F771" s="124">
        <v>5547</v>
      </c>
      <c r="G771" s="124">
        <v>5522</v>
      </c>
      <c r="H771" s="126">
        <v>5487</v>
      </c>
      <c r="I771" s="126">
        <v>5452</v>
      </c>
      <c r="J771" s="127">
        <f t="shared" si="1225"/>
        <v>5000</v>
      </c>
      <c r="K771" s="128">
        <f t="shared" si="1226"/>
        <v>7000</v>
      </c>
      <c r="L771" s="128">
        <f t="shared" si="1227"/>
        <v>7000</v>
      </c>
      <c r="M771" s="128">
        <f t="shared" si="1228"/>
        <v>95</v>
      </c>
      <c r="N771" s="129">
        <f t="shared" si="1229"/>
        <v>19000</v>
      </c>
    </row>
    <row r="772" spans="1:14" s="87" customFormat="1" ht="14.25" customHeight="1" x14ac:dyDescent="0.25">
      <c r="A772" s="103">
        <v>43378</v>
      </c>
      <c r="B772" s="104" t="s">
        <v>31</v>
      </c>
      <c r="C772" s="104" t="s">
        <v>53</v>
      </c>
      <c r="D772" s="105">
        <v>100</v>
      </c>
      <c r="E772" s="104" t="s">
        <v>2</v>
      </c>
      <c r="F772" s="104">
        <v>5519</v>
      </c>
      <c r="G772" s="104">
        <v>5494</v>
      </c>
      <c r="H772" s="106"/>
      <c r="I772" s="106"/>
      <c r="J772" s="107">
        <f t="shared" si="1225"/>
        <v>2500</v>
      </c>
      <c r="K772" s="108"/>
      <c r="L772" s="108"/>
      <c r="M772" s="108">
        <f t="shared" si="1228"/>
        <v>25</v>
      </c>
      <c r="N772" s="109">
        <f t="shared" si="1229"/>
        <v>2500</v>
      </c>
    </row>
    <row r="773" spans="1:14" s="87" customFormat="1" ht="14.25" customHeight="1" x14ac:dyDescent="0.25">
      <c r="A773" s="103">
        <v>43378</v>
      </c>
      <c r="B773" s="104" t="s">
        <v>49</v>
      </c>
      <c r="C773" s="104" t="s">
        <v>55</v>
      </c>
      <c r="D773" s="105">
        <v>10000</v>
      </c>
      <c r="E773" s="104" t="s">
        <v>2</v>
      </c>
      <c r="F773" s="104">
        <v>160.19999999999999</v>
      </c>
      <c r="G773" s="104">
        <v>159.65</v>
      </c>
      <c r="H773" s="106">
        <v>158.94999999999999</v>
      </c>
      <c r="I773" s="106"/>
      <c r="J773" s="107">
        <f t="shared" si="1225"/>
        <v>5499.999999999829</v>
      </c>
      <c r="K773" s="108">
        <f t="shared" si="1226"/>
        <v>7000.000000000171</v>
      </c>
      <c r="L773" s="108"/>
      <c r="M773" s="108">
        <f t="shared" si="1228"/>
        <v>1.25</v>
      </c>
      <c r="N773" s="109">
        <f t="shared" si="1229"/>
        <v>12500</v>
      </c>
    </row>
    <row r="774" spans="1:14" s="79" customFormat="1" ht="14.25" customHeight="1" x14ac:dyDescent="0.25">
      <c r="A774" s="103">
        <v>43378</v>
      </c>
      <c r="B774" s="104" t="s">
        <v>4</v>
      </c>
      <c r="C774" s="104" t="s">
        <v>51</v>
      </c>
      <c r="D774" s="105">
        <v>30</v>
      </c>
      <c r="E774" s="104" t="s">
        <v>1</v>
      </c>
      <c r="F774" s="104">
        <v>39240</v>
      </c>
      <c r="G774" s="104">
        <v>39340</v>
      </c>
      <c r="H774" s="106"/>
      <c r="I774" s="106"/>
      <c r="J774" s="107">
        <f t="shared" si="1225"/>
        <v>3000</v>
      </c>
      <c r="K774" s="108"/>
      <c r="L774" s="108"/>
      <c r="M774" s="108">
        <f t="shared" si="1228"/>
        <v>100</v>
      </c>
      <c r="N774" s="109">
        <f t="shared" si="1229"/>
        <v>3000</v>
      </c>
    </row>
    <row r="775" spans="1:14" s="87" customFormat="1" ht="14.25" customHeight="1" x14ac:dyDescent="0.25">
      <c r="A775" s="103">
        <v>43378</v>
      </c>
      <c r="B775" s="104" t="s">
        <v>0</v>
      </c>
      <c r="C775" s="104" t="s">
        <v>51</v>
      </c>
      <c r="D775" s="105">
        <v>100</v>
      </c>
      <c r="E775" s="104" t="s">
        <v>1</v>
      </c>
      <c r="F775" s="104">
        <v>31620</v>
      </c>
      <c r="G775" s="104">
        <v>31720</v>
      </c>
      <c r="H775" s="106"/>
      <c r="I775" s="106"/>
      <c r="J775" s="107">
        <f t="shared" si="1225"/>
        <v>10000</v>
      </c>
      <c r="K775" s="108"/>
      <c r="L775" s="108"/>
      <c r="M775" s="108">
        <f t="shared" si="1228"/>
        <v>100</v>
      </c>
      <c r="N775" s="109">
        <f t="shared" si="1229"/>
        <v>10000</v>
      </c>
    </row>
    <row r="776" spans="1:14" s="79" customFormat="1" ht="14.25" customHeight="1" x14ac:dyDescent="0.25">
      <c r="A776" s="103">
        <v>43377</v>
      </c>
      <c r="B776" s="104" t="s">
        <v>4</v>
      </c>
      <c r="C776" s="104" t="s">
        <v>51</v>
      </c>
      <c r="D776" s="105">
        <v>30</v>
      </c>
      <c r="E776" s="104" t="s">
        <v>1</v>
      </c>
      <c r="F776" s="104">
        <v>39046</v>
      </c>
      <c r="G776" s="104">
        <v>39146</v>
      </c>
      <c r="H776" s="106">
        <v>39295</v>
      </c>
      <c r="I776" s="106"/>
      <c r="J776" s="107">
        <f t="shared" si="1225"/>
        <v>3000</v>
      </c>
      <c r="K776" s="108">
        <f t="shared" si="1226"/>
        <v>4470</v>
      </c>
      <c r="L776" s="108"/>
      <c r="M776" s="108">
        <f t="shared" si="1228"/>
        <v>249</v>
      </c>
      <c r="N776" s="109">
        <f t="shared" si="1229"/>
        <v>7470</v>
      </c>
    </row>
    <row r="777" spans="1:14" s="79" customFormat="1" ht="14.25" customHeight="1" x14ac:dyDescent="0.25">
      <c r="A777" s="103">
        <v>43377</v>
      </c>
      <c r="B777" s="104" t="s">
        <v>0</v>
      </c>
      <c r="C777" s="104" t="s">
        <v>51</v>
      </c>
      <c r="D777" s="105">
        <v>100</v>
      </c>
      <c r="E777" s="104" t="s">
        <v>1</v>
      </c>
      <c r="F777" s="104">
        <v>31371</v>
      </c>
      <c r="G777" s="104">
        <v>31441</v>
      </c>
      <c r="H777" s="106">
        <v>31521</v>
      </c>
      <c r="I777" s="106"/>
      <c r="J777" s="107">
        <f t="shared" si="1225"/>
        <v>7000</v>
      </c>
      <c r="K777" s="108">
        <f t="shared" si="1226"/>
        <v>8000</v>
      </c>
      <c r="L777" s="108"/>
      <c r="M777" s="108">
        <f t="shared" si="1228"/>
        <v>150</v>
      </c>
      <c r="N777" s="109">
        <f t="shared" si="1229"/>
        <v>15000</v>
      </c>
    </row>
    <row r="778" spans="1:14" s="87" customFormat="1" ht="14.25" customHeight="1" x14ac:dyDescent="0.25">
      <c r="A778" s="103">
        <v>43377</v>
      </c>
      <c r="B778" s="104" t="s">
        <v>6</v>
      </c>
      <c r="C778" s="104" t="s">
        <v>55</v>
      </c>
      <c r="D778" s="105">
        <v>10000</v>
      </c>
      <c r="E778" s="104" t="s">
        <v>1</v>
      </c>
      <c r="F778" s="104">
        <v>150.55000000000001</v>
      </c>
      <c r="G778" s="104">
        <v>151.15</v>
      </c>
      <c r="H778" s="106"/>
      <c r="I778" s="106"/>
      <c r="J778" s="107">
        <f t="shared" si="1225"/>
        <v>5999.9999999999436</v>
      </c>
      <c r="K778" s="108"/>
      <c r="L778" s="108"/>
      <c r="M778" s="108">
        <f t="shared" si="1228"/>
        <v>0.59999999999999432</v>
      </c>
      <c r="N778" s="109">
        <f t="shared" si="1229"/>
        <v>5999.9999999999436</v>
      </c>
    </row>
    <row r="779" spans="1:14" s="87" customFormat="1" ht="14.25" customHeight="1" x14ac:dyDescent="0.25">
      <c r="A779" s="103">
        <v>43377</v>
      </c>
      <c r="B779" s="104" t="s">
        <v>31</v>
      </c>
      <c r="C779" s="104" t="s">
        <v>53</v>
      </c>
      <c r="D779" s="105">
        <v>200</v>
      </c>
      <c r="E779" s="104" t="s">
        <v>1</v>
      </c>
      <c r="F779" s="104">
        <v>5625</v>
      </c>
      <c r="G779" s="104">
        <v>5643</v>
      </c>
      <c r="H779" s="106"/>
      <c r="I779" s="106"/>
      <c r="J779" s="107">
        <f t="shared" si="1225"/>
        <v>3600</v>
      </c>
      <c r="K779" s="108"/>
      <c r="L779" s="108"/>
      <c r="M779" s="108">
        <f t="shared" si="1228"/>
        <v>18</v>
      </c>
      <c r="N779" s="109">
        <f t="shared" si="1229"/>
        <v>3600</v>
      </c>
    </row>
    <row r="780" spans="1:14" s="87" customFormat="1" ht="14.25" customHeight="1" x14ac:dyDescent="0.25">
      <c r="A780" s="123">
        <v>43377</v>
      </c>
      <c r="B780" s="124" t="s">
        <v>32</v>
      </c>
      <c r="C780" s="124" t="s">
        <v>53</v>
      </c>
      <c r="D780" s="125">
        <v>2500</v>
      </c>
      <c r="E780" s="124" t="s">
        <v>2</v>
      </c>
      <c r="F780" s="124">
        <v>239</v>
      </c>
      <c r="G780" s="124">
        <v>237.5</v>
      </c>
      <c r="H780" s="126">
        <v>235.75</v>
      </c>
      <c r="I780" s="126">
        <v>234</v>
      </c>
      <c r="J780" s="127">
        <f t="shared" si="1225"/>
        <v>3750</v>
      </c>
      <c r="K780" s="128">
        <f t="shared" si="1226"/>
        <v>4375</v>
      </c>
      <c r="L780" s="128">
        <f t="shared" si="1227"/>
        <v>4375</v>
      </c>
      <c r="M780" s="128">
        <f t="shared" si="1228"/>
        <v>5</v>
      </c>
      <c r="N780" s="129">
        <f t="shared" si="1229"/>
        <v>12500</v>
      </c>
    </row>
    <row r="781" spans="1:14" s="87" customFormat="1" ht="14.25" customHeight="1" x14ac:dyDescent="0.25">
      <c r="A781" s="103">
        <v>43376</v>
      </c>
      <c r="B781" s="104" t="s">
        <v>4</v>
      </c>
      <c r="C781" s="104" t="s">
        <v>51</v>
      </c>
      <c r="D781" s="105">
        <v>30</v>
      </c>
      <c r="E781" s="104" t="s">
        <v>2</v>
      </c>
      <c r="F781" s="104">
        <v>39100</v>
      </c>
      <c r="G781" s="104">
        <v>38975</v>
      </c>
      <c r="H781" s="106"/>
      <c r="I781" s="106"/>
      <c r="J781" s="107">
        <f t="shared" si="1225"/>
        <v>3750</v>
      </c>
      <c r="K781" s="108"/>
      <c r="L781" s="108"/>
      <c r="M781" s="108">
        <f t="shared" si="1228"/>
        <v>125</v>
      </c>
      <c r="N781" s="109">
        <f t="shared" si="1229"/>
        <v>3750</v>
      </c>
    </row>
    <row r="782" spans="1:14" s="87" customFormat="1" ht="14.25" customHeight="1" x14ac:dyDescent="0.25">
      <c r="A782" s="123">
        <v>43376</v>
      </c>
      <c r="B782" s="124" t="s">
        <v>5</v>
      </c>
      <c r="C782" s="124" t="s">
        <v>55</v>
      </c>
      <c r="D782" s="125">
        <v>10000</v>
      </c>
      <c r="E782" s="124" t="s">
        <v>2</v>
      </c>
      <c r="F782" s="124">
        <v>196.6</v>
      </c>
      <c r="G782" s="124">
        <v>196.05</v>
      </c>
      <c r="H782" s="126">
        <v>195.35</v>
      </c>
      <c r="I782" s="126">
        <v>194.65</v>
      </c>
      <c r="J782" s="127">
        <f t="shared" si="1225"/>
        <v>5499.999999999829</v>
      </c>
      <c r="K782" s="128">
        <f t="shared" si="1226"/>
        <v>7000.000000000171</v>
      </c>
      <c r="L782" s="128">
        <f t="shared" si="1227"/>
        <v>6999.9999999998863</v>
      </c>
      <c r="M782" s="128">
        <f t="shared" si="1228"/>
        <v>1.9499999999999886</v>
      </c>
      <c r="N782" s="129">
        <f t="shared" si="1229"/>
        <v>19499.999999999887</v>
      </c>
    </row>
    <row r="783" spans="1:14" s="87" customFormat="1" ht="14.25" customHeight="1" x14ac:dyDescent="0.25">
      <c r="A783" s="123">
        <v>43376</v>
      </c>
      <c r="B783" s="124" t="s">
        <v>31</v>
      </c>
      <c r="C783" s="124" t="s">
        <v>53</v>
      </c>
      <c r="D783" s="125">
        <v>200</v>
      </c>
      <c r="E783" s="124" t="s">
        <v>1</v>
      </c>
      <c r="F783" s="124">
        <v>5529</v>
      </c>
      <c r="G783" s="124">
        <v>5554</v>
      </c>
      <c r="H783" s="126">
        <v>5589</v>
      </c>
      <c r="I783" s="126">
        <v>5624</v>
      </c>
      <c r="J783" s="127">
        <f t="shared" si="1225"/>
        <v>5000</v>
      </c>
      <c r="K783" s="128">
        <f t="shared" si="1226"/>
        <v>7000</v>
      </c>
      <c r="L783" s="128">
        <f t="shared" si="1227"/>
        <v>7000</v>
      </c>
      <c r="M783" s="128">
        <f t="shared" si="1228"/>
        <v>95</v>
      </c>
      <c r="N783" s="129">
        <f t="shared" si="1229"/>
        <v>19000</v>
      </c>
    </row>
    <row r="784" spans="1:14" s="87" customFormat="1" ht="14.25" customHeight="1" x14ac:dyDescent="0.25">
      <c r="A784" s="103">
        <v>43374</v>
      </c>
      <c r="B784" s="104" t="s">
        <v>32</v>
      </c>
      <c r="C784" s="104" t="s">
        <v>53</v>
      </c>
      <c r="D784" s="105">
        <v>2500</v>
      </c>
      <c r="E784" s="104" t="s">
        <v>1</v>
      </c>
      <c r="F784" s="104">
        <v>220.2</v>
      </c>
      <c r="G784" s="104">
        <v>221.7</v>
      </c>
      <c r="H784" s="106"/>
      <c r="I784" s="106"/>
      <c r="J784" s="107">
        <f t="shared" si="1225"/>
        <v>3750</v>
      </c>
      <c r="K784" s="108"/>
      <c r="L784" s="108"/>
      <c r="M784" s="108">
        <f t="shared" si="1228"/>
        <v>1.5</v>
      </c>
      <c r="N784" s="109">
        <f t="shared" si="1229"/>
        <v>3750</v>
      </c>
    </row>
    <row r="785" spans="1:14" s="87" customFormat="1" ht="14.25" customHeight="1" x14ac:dyDescent="0.25">
      <c r="A785" s="103">
        <v>43374</v>
      </c>
      <c r="B785" s="104" t="s">
        <v>48</v>
      </c>
      <c r="C785" s="104" t="s">
        <v>55</v>
      </c>
      <c r="D785" s="105">
        <v>500</v>
      </c>
      <c r="E785" s="104" t="s">
        <v>1</v>
      </c>
      <c r="F785" s="104">
        <v>919.6</v>
      </c>
      <c r="G785" s="104">
        <v>925.1</v>
      </c>
      <c r="H785" s="106"/>
      <c r="I785" s="106"/>
      <c r="J785" s="107">
        <f t="shared" ref="J785:J787" si="1230">(IF(E785="SHORT",F785-G785,IF(E785="LONG",G785-F785)))*D785</f>
        <v>2750</v>
      </c>
      <c r="K785" s="108"/>
      <c r="L785" s="108"/>
      <c r="M785" s="108">
        <f t="shared" ref="M785:M787" si="1231">(K785+J785+L785)/D785</f>
        <v>5.5</v>
      </c>
      <c r="N785" s="109">
        <f t="shared" ref="N785:N787" si="1232">M785*D785</f>
        <v>2750</v>
      </c>
    </row>
    <row r="786" spans="1:14" s="87" customFormat="1" ht="14.25" customHeight="1" x14ac:dyDescent="0.25">
      <c r="A786" s="103">
        <v>43374</v>
      </c>
      <c r="B786" s="104" t="s">
        <v>6</v>
      </c>
      <c r="C786" s="104" t="s">
        <v>55</v>
      </c>
      <c r="D786" s="105">
        <v>10000</v>
      </c>
      <c r="E786" s="104" t="s">
        <v>1</v>
      </c>
      <c r="F786" s="104">
        <v>150.15</v>
      </c>
      <c r="G786" s="104">
        <v>150.75</v>
      </c>
      <c r="H786" s="106"/>
      <c r="I786" s="106"/>
      <c r="J786" s="107">
        <f t="shared" si="1230"/>
        <v>5999.9999999999436</v>
      </c>
      <c r="K786" s="108"/>
      <c r="L786" s="108"/>
      <c r="M786" s="108">
        <f t="shared" si="1231"/>
        <v>0.59999999999999432</v>
      </c>
      <c r="N786" s="109">
        <f t="shared" si="1232"/>
        <v>5999.9999999999436</v>
      </c>
    </row>
    <row r="787" spans="1:14" s="87" customFormat="1" ht="14.25" customHeight="1" x14ac:dyDescent="0.25">
      <c r="A787" s="103">
        <v>43374</v>
      </c>
      <c r="B787" s="104" t="s">
        <v>49</v>
      </c>
      <c r="C787" s="104" t="s">
        <v>55</v>
      </c>
      <c r="D787" s="105">
        <v>10000</v>
      </c>
      <c r="E787" s="104" t="s">
        <v>1</v>
      </c>
      <c r="F787" s="104">
        <v>150.15</v>
      </c>
      <c r="G787" s="104">
        <v>150.69999999999999</v>
      </c>
      <c r="H787" s="106"/>
      <c r="I787" s="106"/>
      <c r="J787" s="107">
        <f t="shared" si="1230"/>
        <v>5499.999999999829</v>
      </c>
      <c r="K787" s="108"/>
      <c r="L787" s="108"/>
      <c r="M787" s="108">
        <f t="shared" si="1231"/>
        <v>0.54999999999998295</v>
      </c>
      <c r="N787" s="109">
        <f t="shared" si="1232"/>
        <v>5499.999999999829</v>
      </c>
    </row>
    <row r="788" spans="1:14" s="79" customFormat="1" ht="14.25" customHeight="1" x14ac:dyDescent="0.25">
      <c r="A788" s="103">
        <v>43371</v>
      </c>
      <c r="B788" s="104" t="s">
        <v>0</v>
      </c>
      <c r="C788" s="104" t="s">
        <v>51</v>
      </c>
      <c r="D788" s="105">
        <v>100</v>
      </c>
      <c r="E788" s="104" t="s">
        <v>2</v>
      </c>
      <c r="F788" s="104">
        <v>30265</v>
      </c>
      <c r="G788" s="104">
        <v>30355</v>
      </c>
      <c r="H788" s="106"/>
      <c r="I788" s="106"/>
      <c r="J788" s="107">
        <f t="shared" ref="J788:J797" si="1233">(IF(E788="SHORT",F788-G788,IF(E788="LONG",G788-F788)))*D788</f>
        <v>-9000</v>
      </c>
      <c r="K788" s="108"/>
      <c r="L788" s="108"/>
      <c r="M788" s="108">
        <f t="shared" ref="M788:M797" si="1234">(K788+J788+L788)/D788</f>
        <v>-90</v>
      </c>
      <c r="N788" s="109">
        <f t="shared" ref="N788:N797" si="1235">M788*D788</f>
        <v>-9000</v>
      </c>
    </row>
    <row r="789" spans="1:14" s="87" customFormat="1" ht="14.25" customHeight="1" x14ac:dyDescent="0.25">
      <c r="A789" s="103">
        <v>43371</v>
      </c>
      <c r="B789" s="104" t="s">
        <v>31</v>
      </c>
      <c r="C789" s="104" t="s">
        <v>53</v>
      </c>
      <c r="D789" s="105">
        <v>200</v>
      </c>
      <c r="E789" s="104" t="s">
        <v>2</v>
      </c>
      <c r="F789" s="104">
        <v>5245</v>
      </c>
      <c r="G789" s="104">
        <v>5221</v>
      </c>
      <c r="H789" s="106"/>
      <c r="I789" s="106"/>
      <c r="J789" s="107">
        <f t="shared" si="1233"/>
        <v>4800</v>
      </c>
      <c r="K789" s="108"/>
      <c r="L789" s="108"/>
      <c r="M789" s="108">
        <f t="shared" si="1234"/>
        <v>24</v>
      </c>
      <c r="N789" s="109">
        <f t="shared" si="1235"/>
        <v>4800</v>
      </c>
    </row>
    <row r="790" spans="1:14" s="79" customFormat="1" ht="14.25" customHeight="1" x14ac:dyDescent="0.25">
      <c r="A790" s="103">
        <v>43371</v>
      </c>
      <c r="B790" s="104" t="s">
        <v>49</v>
      </c>
      <c r="C790" s="104" t="s">
        <v>52</v>
      </c>
      <c r="D790" s="105">
        <v>10000</v>
      </c>
      <c r="E790" s="104" t="s">
        <v>2</v>
      </c>
      <c r="F790" s="104">
        <v>146.19999999999999</v>
      </c>
      <c r="G790" s="104">
        <v>145.65</v>
      </c>
      <c r="H790" s="106"/>
      <c r="I790" s="106"/>
      <c r="J790" s="107">
        <f t="shared" ref="J790" si="1236">(IF(E790="SHORT",F790-G790,IF(E790="LONG",G790-F790)))*D790</f>
        <v>5499.999999999829</v>
      </c>
      <c r="K790" s="108"/>
      <c r="L790" s="108"/>
      <c r="M790" s="108">
        <f t="shared" ref="M790" si="1237">(K790+J790+L790)/D790</f>
        <v>0.54999999999998295</v>
      </c>
      <c r="N790" s="109">
        <f t="shared" ref="N790" si="1238">M790*D790</f>
        <v>5499.999999999829</v>
      </c>
    </row>
    <row r="791" spans="1:14" s="79" customFormat="1" ht="14.25" customHeight="1" x14ac:dyDescent="0.25">
      <c r="A791" s="103">
        <v>43371</v>
      </c>
      <c r="B791" s="104" t="s">
        <v>5</v>
      </c>
      <c r="C791" s="104" t="s">
        <v>52</v>
      </c>
      <c r="D791" s="105">
        <v>10000</v>
      </c>
      <c r="E791" s="104" t="s">
        <v>1</v>
      </c>
      <c r="F791" s="104">
        <v>185.85</v>
      </c>
      <c r="G791" s="104">
        <v>186.45</v>
      </c>
      <c r="H791" s="106"/>
      <c r="I791" s="106"/>
      <c r="J791" s="107">
        <f t="shared" si="1233"/>
        <v>5999.9999999999436</v>
      </c>
      <c r="K791" s="108"/>
      <c r="L791" s="108"/>
      <c r="M791" s="108">
        <f t="shared" si="1234"/>
        <v>0.59999999999999432</v>
      </c>
      <c r="N791" s="109">
        <f t="shared" si="1235"/>
        <v>5999.9999999999436</v>
      </c>
    </row>
    <row r="792" spans="1:14" s="79" customFormat="1" ht="14.25" customHeight="1" x14ac:dyDescent="0.25">
      <c r="A792" s="103">
        <v>43371</v>
      </c>
      <c r="B792" s="104" t="s">
        <v>48</v>
      </c>
      <c r="C792" s="104" t="s">
        <v>52</v>
      </c>
      <c r="D792" s="105">
        <v>500</v>
      </c>
      <c r="E792" s="104" t="s">
        <v>2</v>
      </c>
      <c r="F792" s="104">
        <v>911.7</v>
      </c>
      <c r="G792" s="104">
        <v>905.7</v>
      </c>
      <c r="H792" s="106"/>
      <c r="I792" s="106"/>
      <c r="J792" s="107">
        <f t="shared" si="1233"/>
        <v>3000</v>
      </c>
      <c r="K792" s="108"/>
      <c r="L792" s="108"/>
      <c r="M792" s="108">
        <f t="shared" si="1234"/>
        <v>6</v>
      </c>
      <c r="N792" s="109">
        <f t="shared" si="1235"/>
        <v>3000</v>
      </c>
    </row>
    <row r="793" spans="1:14" s="79" customFormat="1" x14ac:dyDescent="0.25">
      <c r="A793" s="103">
        <v>43370</v>
      </c>
      <c r="B793" s="104" t="s">
        <v>31</v>
      </c>
      <c r="C793" s="104" t="s">
        <v>53</v>
      </c>
      <c r="D793" s="105">
        <v>200</v>
      </c>
      <c r="E793" s="104" t="s">
        <v>2</v>
      </c>
      <c r="F793" s="104">
        <v>5256</v>
      </c>
      <c r="G793" s="104">
        <v>5231</v>
      </c>
      <c r="H793" s="106"/>
      <c r="I793" s="106"/>
      <c r="J793" s="107">
        <f t="shared" si="1233"/>
        <v>5000</v>
      </c>
      <c r="K793" s="108"/>
      <c r="L793" s="108"/>
      <c r="M793" s="108">
        <f t="shared" si="1234"/>
        <v>25</v>
      </c>
      <c r="N793" s="109">
        <f t="shared" si="1235"/>
        <v>5000</v>
      </c>
    </row>
    <row r="794" spans="1:14" s="87" customFormat="1" x14ac:dyDescent="0.25">
      <c r="A794" s="123">
        <v>43370</v>
      </c>
      <c r="B794" s="124" t="s">
        <v>32</v>
      </c>
      <c r="C794" s="104" t="s">
        <v>53</v>
      </c>
      <c r="D794" s="125">
        <v>2500</v>
      </c>
      <c r="E794" s="124" t="s">
        <v>1</v>
      </c>
      <c r="F794" s="124">
        <v>216.5</v>
      </c>
      <c r="G794" s="124">
        <v>218</v>
      </c>
      <c r="H794" s="126">
        <v>219.75</v>
      </c>
      <c r="I794" s="126">
        <v>221.25</v>
      </c>
      <c r="J794" s="127">
        <f t="shared" si="1233"/>
        <v>3750</v>
      </c>
      <c r="K794" s="128">
        <f t="shared" ref="K794:K797" si="1239">(IF(E794="SHORT",IF(H794="",0,G794-H794),IF(E794="LONG",IF(H794="",0,H794-G794))))*D794</f>
        <v>4375</v>
      </c>
      <c r="L794" s="128">
        <f t="shared" ref="L794:L797" si="1240">(IF(E794="SHORT",IF(I794="",0,H794-I794),IF(E794="LONG",IF(I794="",0,(I794-H794)))))*D794</f>
        <v>3750</v>
      </c>
      <c r="M794" s="128">
        <f t="shared" si="1234"/>
        <v>4.75</v>
      </c>
      <c r="N794" s="129">
        <f t="shared" si="1235"/>
        <v>11875</v>
      </c>
    </row>
    <row r="795" spans="1:14" s="87" customFormat="1" x14ac:dyDescent="0.25">
      <c r="A795" s="103">
        <v>43370</v>
      </c>
      <c r="B795" s="104" t="s">
        <v>6</v>
      </c>
      <c r="C795" s="104" t="s">
        <v>52</v>
      </c>
      <c r="D795" s="105">
        <v>10000</v>
      </c>
      <c r="E795" s="104" t="s">
        <v>1</v>
      </c>
      <c r="F795" s="104">
        <v>144</v>
      </c>
      <c r="G795" s="104">
        <v>144.6</v>
      </c>
      <c r="H795" s="106"/>
      <c r="I795" s="106"/>
      <c r="J795" s="107">
        <f t="shared" si="1233"/>
        <v>5999.9999999999436</v>
      </c>
      <c r="K795" s="108"/>
      <c r="L795" s="108"/>
      <c r="M795" s="108">
        <f t="shared" si="1234"/>
        <v>0.59999999999999432</v>
      </c>
      <c r="N795" s="109">
        <f t="shared" si="1235"/>
        <v>5999.9999999999436</v>
      </c>
    </row>
    <row r="796" spans="1:14" s="87" customFormat="1" x14ac:dyDescent="0.25">
      <c r="A796" s="123">
        <v>43370</v>
      </c>
      <c r="B796" s="124" t="s">
        <v>49</v>
      </c>
      <c r="C796" s="104" t="s">
        <v>52</v>
      </c>
      <c r="D796" s="125">
        <v>10000</v>
      </c>
      <c r="E796" s="124" t="s">
        <v>2</v>
      </c>
      <c r="F796" s="124">
        <v>148.4</v>
      </c>
      <c r="G796" s="124">
        <v>147.80000000000001</v>
      </c>
      <c r="H796" s="126">
        <v>147.1</v>
      </c>
      <c r="I796" s="126">
        <v>146.4</v>
      </c>
      <c r="J796" s="127">
        <f t="shared" si="1233"/>
        <v>5999.9999999999436</v>
      </c>
      <c r="K796" s="128">
        <f t="shared" si="1239"/>
        <v>7000.000000000171</v>
      </c>
      <c r="L796" s="128">
        <f t="shared" si="1240"/>
        <v>6999.9999999998863</v>
      </c>
      <c r="M796" s="128">
        <f t="shared" si="1234"/>
        <v>2</v>
      </c>
      <c r="N796" s="129">
        <f t="shared" si="1235"/>
        <v>20000</v>
      </c>
    </row>
    <row r="797" spans="1:14" s="87" customFormat="1" x14ac:dyDescent="0.25">
      <c r="A797" s="123">
        <v>43370</v>
      </c>
      <c r="B797" s="124" t="s">
        <v>5</v>
      </c>
      <c r="C797" s="104" t="s">
        <v>52</v>
      </c>
      <c r="D797" s="125">
        <v>10000</v>
      </c>
      <c r="E797" s="124" t="s">
        <v>2</v>
      </c>
      <c r="F797" s="124">
        <v>184.85</v>
      </c>
      <c r="G797" s="124">
        <v>184.25</v>
      </c>
      <c r="H797" s="126">
        <v>183.5</v>
      </c>
      <c r="I797" s="126">
        <v>182.75</v>
      </c>
      <c r="J797" s="127">
        <f t="shared" si="1233"/>
        <v>5999.9999999999436</v>
      </c>
      <c r="K797" s="128">
        <f t="shared" si="1239"/>
        <v>7500</v>
      </c>
      <c r="L797" s="128">
        <f t="shared" si="1240"/>
        <v>7500</v>
      </c>
      <c r="M797" s="128">
        <f t="shared" si="1234"/>
        <v>2.0999999999999943</v>
      </c>
      <c r="N797" s="129">
        <f t="shared" si="1235"/>
        <v>20999.999999999942</v>
      </c>
    </row>
    <row r="798" spans="1:14" s="87" customFormat="1" x14ac:dyDescent="0.25">
      <c r="A798" s="123">
        <v>43370</v>
      </c>
      <c r="B798" s="124" t="s">
        <v>0</v>
      </c>
      <c r="C798" s="104" t="s">
        <v>51</v>
      </c>
      <c r="D798" s="125">
        <v>100</v>
      </c>
      <c r="E798" s="124" t="s">
        <v>2</v>
      </c>
      <c r="F798" s="124">
        <v>30567</v>
      </c>
      <c r="G798" s="124">
        <v>30497</v>
      </c>
      <c r="H798" s="126">
        <v>30402</v>
      </c>
      <c r="I798" s="126">
        <v>30312</v>
      </c>
      <c r="J798" s="127">
        <f t="shared" ref="J798:J803" si="1241">(IF(E798="SHORT",F798-G798,IF(E798="LONG",G798-F798)))*D798</f>
        <v>7000</v>
      </c>
      <c r="K798" s="128">
        <f t="shared" ref="K798:K802" si="1242">(IF(E798="SHORT",IF(H798="",0,G798-H798),IF(E798="LONG",IF(H798="",0,H798-G798))))*D798</f>
        <v>9500</v>
      </c>
      <c r="L798" s="128">
        <f t="shared" ref="L798:L799" si="1243">(IF(E798="SHORT",IF(I798="",0,H798-I798),IF(E798="LONG",IF(I798="",0,(I798-H798)))))*D798</f>
        <v>9000</v>
      </c>
      <c r="M798" s="128">
        <f t="shared" ref="M798:M803" si="1244">(K798+J798+L798)/D798</f>
        <v>255</v>
      </c>
      <c r="N798" s="129">
        <f t="shared" ref="N798:N803" si="1245">M798*D798</f>
        <v>25500</v>
      </c>
    </row>
    <row r="799" spans="1:14" s="87" customFormat="1" x14ac:dyDescent="0.25">
      <c r="A799" s="123">
        <v>43370</v>
      </c>
      <c r="B799" s="124" t="s">
        <v>4</v>
      </c>
      <c r="C799" s="104" t="s">
        <v>51</v>
      </c>
      <c r="D799" s="125">
        <v>30</v>
      </c>
      <c r="E799" s="124" t="s">
        <v>2</v>
      </c>
      <c r="F799" s="124">
        <v>37930</v>
      </c>
      <c r="G799" s="124">
        <v>37830</v>
      </c>
      <c r="H799" s="126">
        <v>37705</v>
      </c>
      <c r="I799" s="126">
        <v>37580</v>
      </c>
      <c r="J799" s="127">
        <f t="shared" si="1241"/>
        <v>3000</v>
      </c>
      <c r="K799" s="128">
        <f t="shared" si="1242"/>
        <v>3750</v>
      </c>
      <c r="L799" s="128">
        <f t="shared" si="1243"/>
        <v>3750</v>
      </c>
      <c r="M799" s="128">
        <f t="shared" si="1244"/>
        <v>350</v>
      </c>
      <c r="N799" s="129">
        <f t="shared" si="1245"/>
        <v>10500</v>
      </c>
    </row>
    <row r="800" spans="1:14" s="87" customFormat="1" x14ac:dyDescent="0.25">
      <c r="A800" s="103">
        <v>43369</v>
      </c>
      <c r="B800" s="104" t="s">
        <v>32</v>
      </c>
      <c r="C800" s="104" t="s">
        <v>53</v>
      </c>
      <c r="D800" s="105">
        <v>2500</v>
      </c>
      <c r="E800" s="104" t="s">
        <v>2</v>
      </c>
      <c r="F800" s="104">
        <v>221.6</v>
      </c>
      <c r="G800" s="104">
        <v>220.1</v>
      </c>
      <c r="H800" s="106">
        <v>218.35</v>
      </c>
      <c r="I800" s="106"/>
      <c r="J800" s="107">
        <f t="shared" si="1241"/>
        <v>3750</v>
      </c>
      <c r="K800" s="108">
        <f t="shared" si="1242"/>
        <v>4375</v>
      </c>
      <c r="L800" s="108"/>
      <c r="M800" s="108">
        <f t="shared" si="1244"/>
        <v>3.25</v>
      </c>
      <c r="N800" s="109">
        <f t="shared" si="1245"/>
        <v>8125</v>
      </c>
    </row>
    <row r="801" spans="1:14" s="87" customFormat="1" x14ac:dyDescent="0.25">
      <c r="A801" s="103">
        <v>43369</v>
      </c>
      <c r="B801" s="104" t="s">
        <v>31</v>
      </c>
      <c r="C801" s="104" t="s">
        <v>53</v>
      </c>
      <c r="D801" s="105">
        <v>200</v>
      </c>
      <c r="E801" s="104" t="s">
        <v>1</v>
      </c>
      <c r="F801" s="104">
        <v>5258</v>
      </c>
      <c r="G801" s="104">
        <v>5225</v>
      </c>
      <c r="H801" s="106"/>
      <c r="I801" s="106"/>
      <c r="J801" s="107">
        <f t="shared" si="1241"/>
        <v>-6600</v>
      </c>
      <c r="K801" s="108"/>
      <c r="L801" s="108"/>
      <c r="M801" s="108">
        <f t="shared" si="1244"/>
        <v>-33</v>
      </c>
      <c r="N801" s="109">
        <f t="shared" si="1245"/>
        <v>-6600</v>
      </c>
    </row>
    <row r="802" spans="1:14" s="87" customFormat="1" x14ac:dyDescent="0.25">
      <c r="A802" s="103">
        <v>43369</v>
      </c>
      <c r="B802" s="104" t="s">
        <v>0</v>
      </c>
      <c r="C802" s="104" t="s">
        <v>51</v>
      </c>
      <c r="D802" s="105">
        <v>100</v>
      </c>
      <c r="E802" s="104" t="s">
        <v>2</v>
      </c>
      <c r="F802" s="104">
        <v>30733</v>
      </c>
      <c r="G802" s="104">
        <v>30663</v>
      </c>
      <c r="H802" s="106">
        <v>30578</v>
      </c>
      <c r="I802" s="106"/>
      <c r="J802" s="107">
        <f t="shared" si="1241"/>
        <v>7000</v>
      </c>
      <c r="K802" s="108">
        <f t="shared" si="1242"/>
        <v>8500</v>
      </c>
      <c r="L802" s="108"/>
      <c r="M802" s="108">
        <f t="shared" si="1244"/>
        <v>155</v>
      </c>
      <c r="N802" s="109">
        <f t="shared" si="1245"/>
        <v>15500</v>
      </c>
    </row>
    <row r="803" spans="1:14" s="87" customFormat="1" x14ac:dyDescent="0.25">
      <c r="A803" s="103">
        <v>43369</v>
      </c>
      <c r="B803" s="104" t="s">
        <v>6</v>
      </c>
      <c r="C803" s="104" t="s">
        <v>52</v>
      </c>
      <c r="D803" s="105">
        <v>10000</v>
      </c>
      <c r="E803" s="104" t="s">
        <v>1</v>
      </c>
      <c r="F803" s="104">
        <v>145.85</v>
      </c>
      <c r="G803" s="104">
        <v>145.30000000000001</v>
      </c>
      <c r="H803" s="106"/>
      <c r="I803" s="106"/>
      <c r="J803" s="107">
        <f t="shared" si="1241"/>
        <v>-5499.999999999829</v>
      </c>
      <c r="K803" s="108"/>
      <c r="L803" s="108"/>
      <c r="M803" s="108">
        <f t="shared" si="1244"/>
        <v>-0.54999999999998295</v>
      </c>
      <c r="N803" s="109">
        <f t="shared" si="1245"/>
        <v>-5499.999999999829</v>
      </c>
    </row>
    <row r="804" spans="1:14" s="87" customFormat="1" x14ac:dyDescent="0.25">
      <c r="A804" s="103">
        <v>43369</v>
      </c>
      <c r="B804" s="104" t="s">
        <v>49</v>
      </c>
      <c r="C804" s="104" t="s">
        <v>52</v>
      </c>
      <c r="D804" s="105">
        <v>10000</v>
      </c>
      <c r="E804" s="104" t="s">
        <v>1</v>
      </c>
      <c r="F804" s="104">
        <v>148.94999999999999</v>
      </c>
      <c r="G804" s="104">
        <v>149.55000000000001</v>
      </c>
      <c r="H804" s="106">
        <v>150.30000000000001</v>
      </c>
      <c r="I804" s="106"/>
      <c r="J804" s="107">
        <f t="shared" ref="J804:J822" si="1246">(IF(E804="SHORT",F804-G804,IF(E804="LONG",G804-F804)))*D804</f>
        <v>6000.0000000002274</v>
      </c>
      <c r="K804" s="108">
        <f t="shared" ref="K804:K821" si="1247">(IF(E804="SHORT",IF(H804="",0,G804-H804),IF(E804="LONG",IF(H804="",0,H804-G804))))*D804</f>
        <v>7500</v>
      </c>
      <c r="L804" s="108"/>
      <c r="M804" s="108">
        <f t="shared" ref="M804:M823" si="1248">(K804+J804+L804)/D804</f>
        <v>1.3500000000000227</v>
      </c>
      <c r="N804" s="109">
        <f t="shared" ref="N804:N823" si="1249">M804*D804</f>
        <v>13500.000000000227</v>
      </c>
    </row>
    <row r="805" spans="1:14" s="87" customFormat="1" x14ac:dyDescent="0.25">
      <c r="A805" s="103">
        <v>43369</v>
      </c>
      <c r="B805" s="104" t="s">
        <v>5</v>
      </c>
      <c r="C805" s="104" t="s">
        <v>52</v>
      </c>
      <c r="D805" s="105">
        <v>10000</v>
      </c>
      <c r="E805" s="104" t="s">
        <v>1</v>
      </c>
      <c r="F805" s="104">
        <v>183.45</v>
      </c>
      <c r="G805" s="104">
        <v>182.85</v>
      </c>
      <c r="H805" s="106"/>
      <c r="I805" s="106"/>
      <c r="J805" s="107">
        <f t="shared" si="1246"/>
        <v>-5999.9999999999436</v>
      </c>
      <c r="K805" s="108"/>
      <c r="L805" s="108"/>
      <c r="M805" s="108">
        <f t="shared" si="1248"/>
        <v>-0.59999999999999432</v>
      </c>
      <c r="N805" s="109">
        <f t="shared" si="1249"/>
        <v>-5999.9999999999436</v>
      </c>
    </row>
    <row r="806" spans="1:14" s="87" customFormat="1" x14ac:dyDescent="0.25">
      <c r="A806" s="103">
        <v>43368</v>
      </c>
      <c r="B806" s="104" t="s">
        <v>5</v>
      </c>
      <c r="C806" s="104" t="s">
        <v>52</v>
      </c>
      <c r="D806" s="105">
        <v>10000</v>
      </c>
      <c r="E806" s="104" t="s">
        <v>2</v>
      </c>
      <c r="F806" s="104">
        <v>183.05</v>
      </c>
      <c r="G806" s="104">
        <v>182.55</v>
      </c>
      <c r="H806" s="106"/>
      <c r="I806" s="106"/>
      <c r="J806" s="107">
        <f t="shared" si="1246"/>
        <v>5000</v>
      </c>
      <c r="K806" s="108"/>
      <c r="L806" s="108"/>
      <c r="M806" s="108">
        <f t="shared" si="1248"/>
        <v>0.5</v>
      </c>
      <c r="N806" s="109">
        <f t="shared" si="1249"/>
        <v>5000</v>
      </c>
    </row>
    <row r="807" spans="1:14" s="79" customFormat="1" x14ac:dyDescent="0.25">
      <c r="A807" s="103">
        <v>43354</v>
      </c>
      <c r="B807" s="104" t="s">
        <v>31</v>
      </c>
      <c r="C807" s="104" t="s">
        <v>53</v>
      </c>
      <c r="D807" s="105">
        <v>200</v>
      </c>
      <c r="E807" s="104" t="s">
        <v>1</v>
      </c>
      <c r="F807" s="104">
        <v>4924</v>
      </c>
      <c r="G807" s="104">
        <v>4949</v>
      </c>
      <c r="H807" s="106"/>
      <c r="I807" s="106"/>
      <c r="J807" s="107">
        <f t="shared" si="1246"/>
        <v>5000</v>
      </c>
      <c r="K807" s="108"/>
      <c r="L807" s="108"/>
      <c r="M807" s="108">
        <f t="shared" si="1248"/>
        <v>25</v>
      </c>
      <c r="N807" s="109">
        <f t="shared" si="1249"/>
        <v>5000</v>
      </c>
    </row>
    <row r="808" spans="1:14" s="87" customFormat="1" x14ac:dyDescent="0.25">
      <c r="A808" s="103">
        <v>43354</v>
      </c>
      <c r="B808" s="104" t="s">
        <v>5</v>
      </c>
      <c r="C808" s="104" t="s">
        <v>52</v>
      </c>
      <c r="D808" s="105">
        <v>10000</v>
      </c>
      <c r="E808" s="104" t="s">
        <v>2</v>
      </c>
      <c r="F808" s="104">
        <v>171.1</v>
      </c>
      <c r="G808" s="104">
        <v>170.5</v>
      </c>
      <c r="H808" s="106"/>
      <c r="I808" s="106"/>
      <c r="J808" s="107">
        <f t="shared" si="1246"/>
        <v>5999.9999999999436</v>
      </c>
      <c r="K808" s="108"/>
      <c r="L808" s="108"/>
      <c r="M808" s="108">
        <f t="shared" si="1248"/>
        <v>0.59999999999999432</v>
      </c>
      <c r="N808" s="109">
        <f t="shared" si="1249"/>
        <v>5999.9999999999436</v>
      </c>
    </row>
    <row r="809" spans="1:14" s="87" customFormat="1" x14ac:dyDescent="0.25">
      <c r="A809" s="103">
        <v>43354</v>
      </c>
      <c r="B809" s="104" t="s">
        <v>6</v>
      </c>
      <c r="C809" s="104" t="s">
        <v>52</v>
      </c>
      <c r="D809" s="105">
        <v>10000</v>
      </c>
      <c r="E809" s="104" t="s">
        <v>2</v>
      </c>
      <c r="F809" s="104">
        <v>144.69999999999999</v>
      </c>
      <c r="G809" s="104">
        <v>144.1</v>
      </c>
      <c r="H809" s="106"/>
      <c r="I809" s="106"/>
      <c r="J809" s="107">
        <f t="shared" si="1246"/>
        <v>5999.9999999999436</v>
      </c>
      <c r="K809" s="108"/>
      <c r="L809" s="108"/>
      <c r="M809" s="108">
        <f t="shared" si="1248"/>
        <v>0.59999999999999432</v>
      </c>
      <c r="N809" s="109">
        <f t="shared" si="1249"/>
        <v>5999.9999999999436</v>
      </c>
    </row>
    <row r="810" spans="1:14" s="87" customFormat="1" x14ac:dyDescent="0.25">
      <c r="A810" s="103">
        <v>43354</v>
      </c>
      <c r="B810" s="104" t="s">
        <v>4</v>
      </c>
      <c r="C810" s="104" t="s">
        <v>51</v>
      </c>
      <c r="D810" s="105">
        <v>30</v>
      </c>
      <c r="E810" s="104" t="s">
        <v>1</v>
      </c>
      <c r="F810" s="104">
        <v>37370</v>
      </c>
      <c r="G810" s="104">
        <v>37485</v>
      </c>
      <c r="H810" s="106"/>
      <c r="I810" s="106"/>
      <c r="J810" s="107">
        <f t="shared" si="1246"/>
        <v>3450</v>
      </c>
      <c r="K810" s="108"/>
      <c r="L810" s="108"/>
      <c r="M810" s="108">
        <f t="shared" si="1248"/>
        <v>115</v>
      </c>
      <c r="N810" s="109">
        <f t="shared" si="1249"/>
        <v>3450</v>
      </c>
    </row>
    <row r="811" spans="1:14" s="87" customFormat="1" x14ac:dyDescent="0.25">
      <c r="A811" s="103">
        <v>43350</v>
      </c>
      <c r="B811" s="104" t="s">
        <v>4</v>
      </c>
      <c r="C811" s="104" t="s">
        <v>51</v>
      </c>
      <c r="D811" s="105">
        <v>30</v>
      </c>
      <c r="E811" s="104" t="s">
        <v>2</v>
      </c>
      <c r="F811" s="104">
        <v>36995</v>
      </c>
      <c r="G811" s="104">
        <v>37095</v>
      </c>
      <c r="H811" s="106"/>
      <c r="I811" s="106"/>
      <c r="J811" s="107">
        <f t="shared" si="1246"/>
        <v>-3000</v>
      </c>
      <c r="K811" s="108"/>
      <c r="L811" s="108"/>
      <c r="M811" s="108">
        <f t="shared" si="1248"/>
        <v>-100</v>
      </c>
      <c r="N811" s="109">
        <f t="shared" si="1249"/>
        <v>-3000</v>
      </c>
    </row>
    <row r="812" spans="1:14" s="87" customFormat="1" x14ac:dyDescent="0.25">
      <c r="A812" s="103">
        <v>43350</v>
      </c>
      <c r="B812" s="104" t="s">
        <v>32</v>
      </c>
      <c r="C812" s="104" t="s">
        <v>53</v>
      </c>
      <c r="D812" s="105">
        <v>2500</v>
      </c>
      <c r="E812" s="104" t="s">
        <v>2</v>
      </c>
      <c r="F812" s="104">
        <v>199.5</v>
      </c>
      <c r="G812" s="104">
        <v>201</v>
      </c>
      <c r="H812" s="106"/>
      <c r="I812" s="106"/>
      <c r="J812" s="107">
        <f t="shared" si="1246"/>
        <v>-3750</v>
      </c>
      <c r="K812" s="108"/>
      <c r="L812" s="108"/>
      <c r="M812" s="108">
        <f t="shared" si="1248"/>
        <v>-1.5</v>
      </c>
      <c r="N812" s="109">
        <f t="shared" si="1249"/>
        <v>-3750</v>
      </c>
    </row>
    <row r="813" spans="1:14" s="79" customFormat="1" x14ac:dyDescent="0.25">
      <c r="A813" s="123">
        <v>43350</v>
      </c>
      <c r="B813" s="124" t="s">
        <v>5</v>
      </c>
      <c r="C813" s="104" t="s">
        <v>52</v>
      </c>
      <c r="D813" s="125">
        <v>10000</v>
      </c>
      <c r="E813" s="124" t="s">
        <v>1</v>
      </c>
      <c r="F813" s="124">
        <v>174.4</v>
      </c>
      <c r="G813" s="124">
        <v>174.9</v>
      </c>
      <c r="H813" s="126">
        <v>175.55</v>
      </c>
      <c r="I813" s="126">
        <v>176.1</v>
      </c>
      <c r="J813" s="127">
        <f t="shared" si="1246"/>
        <v>5000</v>
      </c>
      <c r="K813" s="128">
        <f t="shared" si="1247"/>
        <v>6500.0000000000564</v>
      </c>
      <c r="L813" s="128">
        <f t="shared" ref="L813:L821" si="1250">(IF(E813="SHORT",IF(I813="",0,H813-I813),IF(E813="LONG",IF(I813="",0,(I813-H813)))))*D813</f>
        <v>5499.999999999829</v>
      </c>
      <c r="M813" s="128">
        <f t="shared" si="1248"/>
        <v>1.6999999999999884</v>
      </c>
      <c r="N813" s="129">
        <f t="shared" si="1249"/>
        <v>16999.999999999884</v>
      </c>
    </row>
    <row r="814" spans="1:14" s="79" customFormat="1" x14ac:dyDescent="0.25">
      <c r="A814" s="103">
        <v>43350</v>
      </c>
      <c r="B814" s="104" t="s">
        <v>48</v>
      </c>
      <c r="C814" s="104" t="s">
        <v>52</v>
      </c>
      <c r="D814" s="105">
        <v>500</v>
      </c>
      <c r="E814" s="104" t="s">
        <v>1</v>
      </c>
      <c r="F814" s="104">
        <v>886.3</v>
      </c>
      <c r="G814" s="104">
        <v>890.05</v>
      </c>
      <c r="H814" s="106">
        <v>894.55</v>
      </c>
      <c r="I814" s="106"/>
      <c r="J814" s="107">
        <f t="shared" si="1246"/>
        <v>1875</v>
      </c>
      <c r="K814" s="108">
        <f t="shared" si="1247"/>
        <v>2250</v>
      </c>
      <c r="L814" s="108"/>
      <c r="M814" s="108">
        <f t="shared" si="1248"/>
        <v>8.25</v>
      </c>
      <c r="N814" s="109">
        <f t="shared" si="1249"/>
        <v>4125</v>
      </c>
    </row>
    <row r="815" spans="1:14" s="79" customFormat="1" x14ac:dyDescent="0.25">
      <c r="A815" s="103">
        <v>43350</v>
      </c>
      <c r="B815" s="104" t="s">
        <v>3</v>
      </c>
      <c r="C815" s="104" t="s">
        <v>52</v>
      </c>
      <c r="D815" s="105">
        <v>2000</v>
      </c>
      <c r="E815" s="104" t="s">
        <v>2</v>
      </c>
      <c r="F815" s="104">
        <v>421.55</v>
      </c>
      <c r="G815" s="104">
        <v>424.05</v>
      </c>
      <c r="H815" s="106"/>
      <c r="I815" s="106"/>
      <c r="J815" s="107">
        <f t="shared" si="1246"/>
        <v>-5000</v>
      </c>
      <c r="K815" s="108"/>
      <c r="L815" s="108"/>
      <c r="M815" s="108">
        <f t="shared" si="1248"/>
        <v>-2.5</v>
      </c>
      <c r="N815" s="109">
        <f t="shared" si="1249"/>
        <v>-5000</v>
      </c>
    </row>
    <row r="816" spans="1:14" s="87" customFormat="1" ht="13.5" customHeight="1" x14ac:dyDescent="0.25">
      <c r="A816" s="103">
        <v>43350</v>
      </c>
      <c r="B816" s="104" t="s">
        <v>6</v>
      </c>
      <c r="C816" s="104" t="s">
        <v>52</v>
      </c>
      <c r="D816" s="105">
        <v>10000</v>
      </c>
      <c r="E816" s="104" t="s">
        <v>2</v>
      </c>
      <c r="F816" s="104">
        <v>146.6</v>
      </c>
      <c r="G816" s="104">
        <v>146.1</v>
      </c>
      <c r="H816" s="106"/>
      <c r="I816" s="106"/>
      <c r="J816" s="107">
        <f t="shared" si="1246"/>
        <v>5000</v>
      </c>
      <c r="K816" s="108"/>
      <c r="L816" s="108"/>
      <c r="M816" s="108">
        <f t="shared" si="1248"/>
        <v>0.5</v>
      </c>
      <c r="N816" s="109">
        <f t="shared" si="1249"/>
        <v>5000</v>
      </c>
    </row>
    <row r="817" spans="1:14" s="87" customFormat="1" ht="13.5" customHeight="1" x14ac:dyDescent="0.25">
      <c r="A817" s="103">
        <v>43349</v>
      </c>
      <c r="B817" s="104" t="s">
        <v>0</v>
      </c>
      <c r="C817" s="104" t="s">
        <v>51</v>
      </c>
      <c r="D817" s="105">
        <v>100</v>
      </c>
      <c r="E817" s="104" t="s">
        <v>2</v>
      </c>
      <c r="F817" s="104">
        <v>30633</v>
      </c>
      <c r="G817" s="104">
        <v>30558</v>
      </c>
      <c r="H817" s="106"/>
      <c r="I817" s="106"/>
      <c r="J817" s="107">
        <f t="shared" si="1246"/>
        <v>7500</v>
      </c>
      <c r="K817" s="108"/>
      <c r="L817" s="108"/>
      <c r="M817" s="108">
        <f t="shared" si="1248"/>
        <v>75</v>
      </c>
      <c r="N817" s="109">
        <f t="shared" si="1249"/>
        <v>7500</v>
      </c>
    </row>
    <row r="818" spans="1:14" x14ac:dyDescent="0.25">
      <c r="A818" s="103">
        <v>43349</v>
      </c>
      <c r="B818" s="104" t="s">
        <v>4</v>
      </c>
      <c r="C818" s="104" t="s">
        <v>51</v>
      </c>
      <c r="D818" s="105">
        <v>30</v>
      </c>
      <c r="E818" s="104" t="s">
        <v>1</v>
      </c>
      <c r="F818" s="104">
        <v>37373</v>
      </c>
      <c r="G818" s="104">
        <v>37268</v>
      </c>
      <c r="H818" s="106"/>
      <c r="I818" s="106"/>
      <c r="J818" s="107">
        <f t="shared" si="1246"/>
        <v>-3150</v>
      </c>
      <c r="K818" s="108"/>
      <c r="L818" s="108"/>
      <c r="M818" s="108">
        <f t="shared" si="1248"/>
        <v>-105</v>
      </c>
      <c r="N818" s="109">
        <f t="shared" si="1249"/>
        <v>-3150</v>
      </c>
    </row>
    <row r="819" spans="1:14" x14ac:dyDescent="0.25">
      <c r="A819" s="123">
        <v>43349</v>
      </c>
      <c r="B819" s="124" t="s">
        <v>31</v>
      </c>
      <c r="C819" s="104" t="s">
        <v>53</v>
      </c>
      <c r="D819" s="125">
        <v>200</v>
      </c>
      <c r="E819" s="124" t="s">
        <v>2</v>
      </c>
      <c r="F819" s="124">
        <v>4948</v>
      </c>
      <c r="G819" s="124">
        <v>4923</v>
      </c>
      <c r="H819" s="126">
        <v>4888</v>
      </c>
      <c r="I819" s="126">
        <v>4853</v>
      </c>
      <c r="J819" s="127">
        <f t="shared" si="1246"/>
        <v>5000</v>
      </c>
      <c r="K819" s="128">
        <f t="shared" si="1247"/>
        <v>7000</v>
      </c>
      <c r="L819" s="128">
        <f t="shared" si="1250"/>
        <v>7000</v>
      </c>
      <c r="M819" s="128">
        <f t="shared" si="1248"/>
        <v>95</v>
      </c>
      <c r="N819" s="129">
        <f t="shared" si="1249"/>
        <v>19000</v>
      </c>
    </row>
    <row r="820" spans="1:14" x14ac:dyDescent="0.25">
      <c r="A820" s="123">
        <v>43349</v>
      </c>
      <c r="B820" s="124" t="s">
        <v>5</v>
      </c>
      <c r="C820" s="104" t="s">
        <v>52</v>
      </c>
      <c r="D820" s="125">
        <v>10000</v>
      </c>
      <c r="E820" s="124" t="s">
        <v>2</v>
      </c>
      <c r="F820" s="124">
        <v>178.15</v>
      </c>
      <c r="G820" s="124">
        <v>177.65</v>
      </c>
      <c r="H820" s="126">
        <v>176.95</v>
      </c>
      <c r="I820" s="126">
        <v>176.25</v>
      </c>
      <c r="J820" s="127">
        <f t="shared" si="1246"/>
        <v>5000</v>
      </c>
      <c r="K820" s="128">
        <f t="shared" si="1247"/>
        <v>7000.000000000171</v>
      </c>
      <c r="L820" s="128">
        <f t="shared" si="1250"/>
        <v>6999.9999999998863</v>
      </c>
      <c r="M820" s="128">
        <f t="shared" si="1248"/>
        <v>1.9000000000000059</v>
      </c>
      <c r="N820" s="129">
        <f t="shared" si="1249"/>
        <v>19000.000000000058</v>
      </c>
    </row>
    <row r="821" spans="1:14" x14ac:dyDescent="0.25">
      <c r="A821" s="123">
        <v>43349</v>
      </c>
      <c r="B821" s="124" t="s">
        <v>6</v>
      </c>
      <c r="C821" s="104" t="s">
        <v>52</v>
      </c>
      <c r="D821" s="125">
        <v>10000</v>
      </c>
      <c r="E821" s="124" t="s">
        <v>2</v>
      </c>
      <c r="F821" s="124">
        <v>147.9</v>
      </c>
      <c r="G821" s="124">
        <v>147.30000000000001</v>
      </c>
      <c r="H821" s="126">
        <v>146.65</v>
      </c>
      <c r="I821" s="126">
        <v>146</v>
      </c>
      <c r="J821" s="127">
        <f t="shared" si="1246"/>
        <v>5999.9999999999436</v>
      </c>
      <c r="K821" s="128">
        <f t="shared" si="1247"/>
        <v>6500.0000000000564</v>
      </c>
      <c r="L821" s="128">
        <f t="shared" si="1250"/>
        <v>6500.0000000000564</v>
      </c>
      <c r="M821" s="128">
        <f t="shared" si="1248"/>
        <v>1.9000000000000059</v>
      </c>
      <c r="N821" s="129">
        <f t="shared" si="1249"/>
        <v>19000.000000000058</v>
      </c>
    </row>
    <row r="822" spans="1:14" x14ac:dyDescent="0.25">
      <c r="A822" s="103">
        <v>43344</v>
      </c>
      <c r="B822" s="104" t="s">
        <v>31</v>
      </c>
      <c r="C822" s="104" t="s">
        <v>53</v>
      </c>
      <c r="D822" s="105">
        <v>200</v>
      </c>
      <c r="E822" s="104" t="s">
        <v>2</v>
      </c>
      <c r="F822" s="104">
        <v>4945</v>
      </c>
      <c r="G822" s="104">
        <v>4920</v>
      </c>
      <c r="H822" s="106"/>
      <c r="I822" s="106"/>
      <c r="J822" s="107">
        <f t="shared" si="1246"/>
        <v>5000</v>
      </c>
      <c r="K822" s="108"/>
      <c r="L822" s="108"/>
      <c r="M822" s="108">
        <f t="shared" si="1248"/>
        <v>25</v>
      </c>
      <c r="N822" s="109">
        <f t="shared" si="1249"/>
        <v>5000</v>
      </c>
    </row>
    <row r="823" spans="1:14" x14ac:dyDescent="0.25">
      <c r="A823" s="103">
        <v>43344</v>
      </c>
      <c r="B823" s="104" t="s">
        <v>0</v>
      </c>
      <c r="C823" s="104" t="s">
        <v>51</v>
      </c>
      <c r="D823" s="105">
        <v>100</v>
      </c>
      <c r="E823" s="104" t="s">
        <v>2</v>
      </c>
      <c r="F823" s="104">
        <v>30335</v>
      </c>
      <c r="G823" s="104">
        <v>30275</v>
      </c>
      <c r="H823" s="106"/>
      <c r="I823" s="106"/>
      <c r="J823" s="107">
        <f>(IF(E823="SHORT",F823-G823,IF(E823="LONG",G823-F823)))*D823</f>
        <v>6000</v>
      </c>
      <c r="K823" s="108"/>
      <c r="L823" s="108"/>
      <c r="M823" s="108">
        <f t="shared" si="1248"/>
        <v>60</v>
      </c>
      <c r="N823" s="109">
        <f t="shared" si="1249"/>
        <v>6000</v>
      </c>
    </row>
  </sheetData>
  <autoFilter ref="A4:N823">
    <filterColumn colId="9" showButton="0"/>
    <filterColumn colId="10" showButton="0"/>
  </autoFilter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3" sqref="A3"/>
    </sheetView>
  </sheetViews>
  <sheetFormatPr defaultRowHeight="15" x14ac:dyDescent="0.2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 x14ac:dyDescent="0.3">
      <c r="A1" s="147" t="s">
        <v>99</v>
      </c>
      <c r="B1" s="148"/>
      <c r="C1" s="148"/>
      <c r="D1" s="148"/>
    </row>
    <row r="2" spans="1:6" ht="15.75" x14ac:dyDescent="0.2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 x14ac:dyDescent="0.2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 x14ac:dyDescent="0.2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 x14ac:dyDescent="0.2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 x14ac:dyDescent="0.2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 x14ac:dyDescent="0.25">
      <c r="A7" s="98"/>
      <c r="B7" s="99"/>
      <c r="C7" s="98"/>
      <c r="D7" s="100"/>
    </row>
    <row r="8" spans="1:6" ht="15.75" x14ac:dyDescent="0.25">
      <c r="A8" s="98"/>
      <c r="B8" s="99"/>
      <c r="C8" s="98"/>
      <c r="D8" s="100"/>
    </row>
    <row r="9" spans="1:6" ht="15.75" x14ac:dyDescent="0.25">
      <c r="A9" s="98"/>
      <c r="B9" s="99"/>
      <c r="C9" s="98"/>
      <c r="D9" s="100"/>
    </row>
    <row r="10" spans="1:6" ht="15.75" x14ac:dyDescent="0.25">
      <c r="A10" s="98"/>
      <c r="B10" s="99"/>
      <c r="C10" s="98"/>
      <c r="D10" s="100"/>
    </row>
    <row r="11" spans="1:6" ht="15.75" x14ac:dyDescent="0.25">
      <c r="A11" s="98"/>
      <c r="B11" s="99"/>
      <c r="C11" s="98"/>
      <c r="D11" s="100"/>
    </row>
    <row r="12" spans="1:6" ht="15.75" x14ac:dyDescent="0.25">
      <c r="A12" s="98"/>
      <c r="B12" s="99"/>
      <c r="C12" s="98"/>
      <c r="D12" s="100"/>
    </row>
    <row r="13" spans="1:6" ht="15.75" x14ac:dyDescent="0.2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zoomScale="90" zoomScaleNormal="90" workbookViewId="0">
      <selection activeCell="A11" sqref="A11"/>
    </sheetView>
  </sheetViews>
  <sheetFormatPr defaultRowHeight="15" x14ac:dyDescent="0.2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 x14ac:dyDescent="0.25">
      <c r="A1" s="138" t="s">
        <v>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1" x14ac:dyDescent="0.35">
      <c r="A2" s="139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41" t="s">
        <v>35</v>
      </c>
      <c r="B3" s="142"/>
      <c r="C3" s="146" t="s">
        <v>54</v>
      </c>
      <c r="D3" s="146"/>
      <c r="E3" s="146"/>
      <c r="F3" s="67"/>
      <c r="G3" s="67"/>
      <c r="H3" s="67"/>
      <c r="I3" s="67"/>
      <c r="J3" s="67"/>
      <c r="K3" s="68"/>
      <c r="L3" s="67"/>
      <c r="M3" s="67"/>
      <c r="N3" s="67"/>
    </row>
    <row r="4" spans="1:14" ht="15.75" x14ac:dyDescent="0.2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3" t="s">
        <v>44</v>
      </c>
      <c r="K4" s="144"/>
      <c r="L4" s="145"/>
      <c r="M4" s="71" t="s">
        <v>45</v>
      </c>
      <c r="N4" s="70" t="s">
        <v>46</v>
      </c>
    </row>
    <row r="5" spans="1:14" s="87" customFormat="1" ht="14.25" customHeight="1" x14ac:dyDescent="0.25"/>
    <row r="6" spans="1:14" s="87" customFormat="1" ht="14.25" customHeight="1" x14ac:dyDescent="0.25"/>
    <row r="7" spans="1:14" s="87" customFormat="1" ht="14.25" customHeight="1" x14ac:dyDescent="0.25"/>
    <row r="8" spans="1:14" s="87" customFormat="1" ht="14.25" customHeight="1" x14ac:dyDescent="0.25"/>
    <row r="9" spans="1:14" s="87" customFormat="1" ht="14.25" customHeight="1" x14ac:dyDescent="0.25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 x14ac:dyDescent="0.25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 x14ac:dyDescent="0.25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 x14ac:dyDescent="0.25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 x14ac:dyDescent="0.25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 x14ac:dyDescent="0.25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 x14ac:dyDescent="0.25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 x14ac:dyDescent="0.25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 x14ac:dyDescent="0.25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 x14ac:dyDescent="0.25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 x14ac:dyDescent="0.25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 x14ac:dyDescent="0.25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 x14ac:dyDescent="0.25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 x14ac:dyDescent="0.25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 x14ac:dyDescent="0.25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 x14ac:dyDescent="0.25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 x14ac:dyDescent="0.25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 x14ac:dyDescent="0.25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 x14ac:dyDescent="0.25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 x14ac:dyDescent="0.25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 x14ac:dyDescent="0.25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 x14ac:dyDescent="0.25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 x14ac:dyDescent="0.25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 x14ac:dyDescent="0.25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 x14ac:dyDescent="0.25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 x14ac:dyDescent="0.25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 x14ac:dyDescent="0.25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 x14ac:dyDescent="0.25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 x14ac:dyDescent="0.25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 x14ac:dyDescent="0.25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 x14ac:dyDescent="0.25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 x14ac:dyDescent="0.25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 x14ac:dyDescent="0.25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 x14ac:dyDescent="0.25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 x14ac:dyDescent="0.25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 x14ac:dyDescent="0.25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 x14ac:dyDescent="0.25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 x14ac:dyDescent="0.25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 x14ac:dyDescent="0.25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 x14ac:dyDescent="0.25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 x14ac:dyDescent="0.25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 x14ac:dyDescent="0.25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 x14ac:dyDescent="0.25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 x14ac:dyDescent="0.25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 x14ac:dyDescent="0.25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 x14ac:dyDescent="0.25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 x14ac:dyDescent="0.25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 x14ac:dyDescent="0.25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 x14ac:dyDescent="0.25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 x14ac:dyDescent="0.25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 x14ac:dyDescent="0.25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 x14ac:dyDescent="0.25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 x14ac:dyDescent="0.25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 x14ac:dyDescent="0.25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 x14ac:dyDescent="0.25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 x14ac:dyDescent="0.25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 x14ac:dyDescent="0.25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 x14ac:dyDescent="0.25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 x14ac:dyDescent="0.25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 x14ac:dyDescent="0.25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 x14ac:dyDescent="0.25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 x14ac:dyDescent="0.25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 x14ac:dyDescent="0.25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 x14ac:dyDescent="0.25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 x14ac:dyDescent="0.25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 x14ac:dyDescent="0.25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 x14ac:dyDescent="0.25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 x14ac:dyDescent="0.25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 x14ac:dyDescent="0.25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 x14ac:dyDescent="0.25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 x14ac:dyDescent="0.25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 x14ac:dyDescent="0.25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 x14ac:dyDescent="0.25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 x14ac:dyDescent="0.25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 x14ac:dyDescent="0.25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 x14ac:dyDescent="0.25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 x14ac:dyDescent="0.25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 x14ac:dyDescent="0.25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 x14ac:dyDescent="0.25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 x14ac:dyDescent="0.25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 x14ac:dyDescent="0.25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 x14ac:dyDescent="0.25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 x14ac:dyDescent="0.25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 x14ac:dyDescent="0.25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 x14ac:dyDescent="0.25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 x14ac:dyDescent="0.25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 x14ac:dyDescent="0.25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 x14ac:dyDescent="0.25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 x14ac:dyDescent="0.25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 x14ac:dyDescent="0.25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 x14ac:dyDescent="0.25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 x14ac:dyDescent="0.25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 x14ac:dyDescent="0.25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 x14ac:dyDescent="0.25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 x14ac:dyDescent="0.25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 x14ac:dyDescent="0.25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 x14ac:dyDescent="0.25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 x14ac:dyDescent="0.25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 x14ac:dyDescent="0.25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 x14ac:dyDescent="0.25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 x14ac:dyDescent="0.25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 x14ac:dyDescent="0.25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 x14ac:dyDescent="0.25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 x14ac:dyDescent="0.25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 x14ac:dyDescent="0.25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 x14ac:dyDescent="0.25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 x14ac:dyDescent="0.25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 x14ac:dyDescent="0.25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 x14ac:dyDescent="0.25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 x14ac:dyDescent="0.25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 x14ac:dyDescent="0.25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 x14ac:dyDescent="0.25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 x14ac:dyDescent="0.25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 x14ac:dyDescent="0.25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 x14ac:dyDescent="0.25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 x14ac:dyDescent="0.25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 x14ac:dyDescent="0.25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 x14ac:dyDescent="0.25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 x14ac:dyDescent="0.25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 x14ac:dyDescent="0.25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 x14ac:dyDescent="0.25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 x14ac:dyDescent="0.25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 x14ac:dyDescent="0.25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 x14ac:dyDescent="0.25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 x14ac:dyDescent="0.25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 x14ac:dyDescent="0.25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 x14ac:dyDescent="0.25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 x14ac:dyDescent="0.25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 x14ac:dyDescent="0.25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 x14ac:dyDescent="0.25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 x14ac:dyDescent="0.25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 x14ac:dyDescent="0.25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 x14ac:dyDescent="0.25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 x14ac:dyDescent="0.25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 x14ac:dyDescent="0.25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 x14ac:dyDescent="0.25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 x14ac:dyDescent="0.25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 x14ac:dyDescent="0.25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 x14ac:dyDescent="0.25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 x14ac:dyDescent="0.25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 x14ac:dyDescent="0.25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 x14ac:dyDescent="0.25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 x14ac:dyDescent="0.25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 x14ac:dyDescent="0.25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 x14ac:dyDescent="0.25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 x14ac:dyDescent="0.25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 x14ac:dyDescent="0.25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 x14ac:dyDescent="0.25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 x14ac:dyDescent="0.25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 x14ac:dyDescent="0.25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 x14ac:dyDescent="0.25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 x14ac:dyDescent="0.25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 x14ac:dyDescent="0.25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 x14ac:dyDescent="0.25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 x14ac:dyDescent="0.25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 x14ac:dyDescent="0.25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 x14ac:dyDescent="0.25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 x14ac:dyDescent="0.25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 x14ac:dyDescent="0.25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 x14ac:dyDescent="0.25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 x14ac:dyDescent="0.25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 x14ac:dyDescent="0.25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 x14ac:dyDescent="0.25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 x14ac:dyDescent="0.25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 x14ac:dyDescent="0.25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 x14ac:dyDescent="0.25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 x14ac:dyDescent="0.25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 x14ac:dyDescent="0.25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 x14ac:dyDescent="0.25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 x14ac:dyDescent="0.25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 x14ac:dyDescent="0.25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 x14ac:dyDescent="0.25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 x14ac:dyDescent="0.25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 x14ac:dyDescent="0.25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 x14ac:dyDescent="0.25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 x14ac:dyDescent="0.25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 x14ac:dyDescent="0.25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 x14ac:dyDescent="0.25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 x14ac:dyDescent="0.25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 x14ac:dyDescent="0.25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 x14ac:dyDescent="0.25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 x14ac:dyDescent="0.25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 x14ac:dyDescent="0.25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 x14ac:dyDescent="0.25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 x14ac:dyDescent="0.25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 x14ac:dyDescent="0.25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 x14ac:dyDescent="0.25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 x14ac:dyDescent="0.25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 x14ac:dyDescent="0.25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 x14ac:dyDescent="0.25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 x14ac:dyDescent="0.25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 x14ac:dyDescent="0.25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 x14ac:dyDescent="0.25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 x14ac:dyDescent="0.25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 x14ac:dyDescent="0.25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 x14ac:dyDescent="0.25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 x14ac:dyDescent="0.25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 x14ac:dyDescent="0.25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 x14ac:dyDescent="0.25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 x14ac:dyDescent="0.25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 x14ac:dyDescent="0.25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 x14ac:dyDescent="0.25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 x14ac:dyDescent="0.25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 x14ac:dyDescent="0.25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 x14ac:dyDescent="0.25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 x14ac:dyDescent="0.25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 x14ac:dyDescent="0.25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 x14ac:dyDescent="0.25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 x14ac:dyDescent="0.25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 x14ac:dyDescent="0.25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 x14ac:dyDescent="0.25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 x14ac:dyDescent="0.25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 x14ac:dyDescent="0.25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 x14ac:dyDescent="0.25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 x14ac:dyDescent="0.25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 x14ac:dyDescent="0.25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 x14ac:dyDescent="0.25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 x14ac:dyDescent="0.25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 x14ac:dyDescent="0.25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 x14ac:dyDescent="0.25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 x14ac:dyDescent="0.25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 x14ac:dyDescent="0.25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 x14ac:dyDescent="0.25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 x14ac:dyDescent="0.25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 x14ac:dyDescent="0.25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 x14ac:dyDescent="0.25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 x14ac:dyDescent="0.25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 x14ac:dyDescent="0.25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 x14ac:dyDescent="0.25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 x14ac:dyDescent="0.25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 x14ac:dyDescent="0.25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 x14ac:dyDescent="0.25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 x14ac:dyDescent="0.25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 x14ac:dyDescent="0.25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 x14ac:dyDescent="0.25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 x14ac:dyDescent="0.25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 x14ac:dyDescent="0.25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 x14ac:dyDescent="0.25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 x14ac:dyDescent="0.25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 x14ac:dyDescent="0.25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 x14ac:dyDescent="0.25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 x14ac:dyDescent="0.25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 x14ac:dyDescent="0.25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 x14ac:dyDescent="0.25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 x14ac:dyDescent="0.25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 x14ac:dyDescent="0.25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 x14ac:dyDescent="0.25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 x14ac:dyDescent="0.25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 x14ac:dyDescent="0.25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 x14ac:dyDescent="0.25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 x14ac:dyDescent="0.25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 x14ac:dyDescent="0.25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 x14ac:dyDescent="0.25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 x14ac:dyDescent="0.25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 x14ac:dyDescent="0.25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 x14ac:dyDescent="0.25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 x14ac:dyDescent="0.25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 x14ac:dyDescent="0.25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 x14ac:dyDescent="0.25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 x14ac:dyDescent="0.25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 x14ac:dyDescent="0.25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 x14ac:dyDescent="0.25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 x14ac:dyDescent="0.25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 x14ac:dyDescent="0.25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 x14ac:dyDescent="0.25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 x14ac:dyDescent="0.25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 x14ac:dyDescent="0.25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 x14ac:dyDescent="0.25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 x14ac:dyDescent="0.25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 x14ac:dyDescent="0.25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 x14ac:dyDescent="0.25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 x14ac:dyDescent="0.25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 x14ac:dyDescent="0.25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 x14ac:dyDescent="0.25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 x14ac:dyDescent="0.25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 x14ac:dyDescent="0.25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 x14ac:dyDescent="0.25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 x14ac:dyDescent="0.25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 x14ac:dyDescent="0.25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 x14ac:dyDescent="0.25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 x14ac:dyDescent="0.25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 x14ac:dyDescent="0.25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 x14ac:dyDescent="0.25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 x14ac:dyDescent="0.25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 x14ac:dyDescent="0.25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 x14ac:dyDescent="0.25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 x14ac:dyDescent="0.25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 x14ac:dyDescent="0.25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 x14ac:dyDescent="0.25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 x14ac:dyDescent="0.25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 x14ac:dyDescent="0.25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 x14ac:dyDescent="0.25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 x14ac:dyDescent="0.25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 x14ac:dyDescent="0.25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 x14ac:dyDescent="0.25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 x14ac:dyDescent="0.25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 x14ac:dyDescent="0.25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 x14ac:dyDescent="0.25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 x14ac:dyDescent="0.25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 x14ac:dyDescent="0.25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 x14ac:dyDescent="0.25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 x14ac:dyDescent="0.25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 x14ac:dyDescent="0.25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 x14ac:dyDescent="0.25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 x14ac:dyDescent="0.25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 x14ac:dyDescent="0.25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78"/>
  <sheetViews>
    <sheetView topLeftCell="A109" workbookViewId="0">
      <selection activeCell="A11" sqref="A11"/>
    </sheetView>
  </sheetViews>
  <sheetFormatPr defaultRowHeight="15" x14ac:dyDescent="0.2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49" t="s">
        <v>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ht="15.75" thickBo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 x14ac:dyDescent="0.2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 x14ac:dyDescent="0.2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 x14ac:dyDescent="0.25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 x14ac:dyDescent="0.25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 x14ac:dyDescent="0.25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 x14ac:dyDescent="0.25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 x14ac:dyDescent="0.25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 x14ac:dyDescent="0.25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 x14ac:dyDescent="0.25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 x14ac:dyDescent="0.25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 x14ac:dyDescent="0.25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 x14ac:dyDescent="0.25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 x14ac:dyDescent="0.25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 x14ac:dyDescent="0.25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 x14ac:dyDescent="0.25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 x14ac:dyDescent="0.25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 x14ac:dyDescent="0.25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 x14ac:dyDescent="0.25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 x14ac:dyDescent="0.25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 x14ac:dyDescent="0.25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 x14ac:dyDescent="0.25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 x14ac:dyDescent="0.25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 x14ac:dyDescent="0.25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 x14ac:dyDescent="0.25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 x14ac:dyDescent="0.25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 x14ac:dyDescent="0.25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 x14ac:dyDescent="0.25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 x14ac:dyDescent="0.25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 x14ac:dyDescent="0.25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 x14ac:dyDescent="0.25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 x14ac:dyDescent="0.25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 x14ac:dyDescent="0.25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 x14ac:dyDescent="0.25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 x14ac:dyDescent="0.25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 x14ac:dyDescent="0.25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 x14ac:dyDescent="0.25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 x14ac:dyDescent="0.25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 x14ac:dyDescent="0.25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 x14ac:dyDescent="0.25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 x14ac:dyDescent="0.25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 x14ac:dyDescent="0.25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 x14ac:dyDescent="0.25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 x14ac:dyDescent="0.25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 x14ac:dyDescent="0.25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 x14ac:dyDescent="0.25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 x14ac:dyDescent="0.25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 x14ac:dyDescent="0.25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 x14ac:dyDescent="0.25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 x14ac:dyDescent="0.25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 x14ac:dyDescent="0.25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 x14ac:dyDescent="0.25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 x14ac:dyDescent="0.25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 x14ac:dyDescent="0.25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 x14ac:dyDescent="0.25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 x14ac:dyDescent="0.25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 x14ac:dyDescent="0.25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 x14ac:dyDescent="0.25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 x14ac:dyDescent="0.25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 x14ac:dyDescent="0.25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 x14ac:dyDescent="0.25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 x14ac:dyDescent="0.25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 x14ac:dyDescent="0.25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 x14ac:dyDescent="0.25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 x14ac:dyDescent="0.25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 x14ac:dyDescent="0.25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 x14ac:dyDescent="0.25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 x14ac:dyDescent="0.25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 x14ac:dyDescent="0.25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 x14ac:dyDescent="0.25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 x14ac:dyDescent="0.25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 x14ac:dyDescent="0.25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 x14ac:dyDescent="0.25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 x14ac:dyDescent="0.25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 x14ac:dyDescent="0.25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 x14ac:dyDescent="0.25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 x14ac:dyDescent="0.25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 x14ac:dyDescent="0.25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 x14ac:dyDescent="0.25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 x14ac:dyDescent="0.25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 x14ac:dyDescent="0.25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 x14ac:dyDescent="0.25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 x14ac:dyDescent="0.25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 x14ac:dyDescent="0.25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 x14ac:dyDescent="0.25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 x14ac:dyDescent="0.25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 x14ac:dyDescent="0.25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 x14ac:dyDescent="0.25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 x14ac:dyDescent="0.25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 x14ac:dyDescent="0.25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 x14ac:dyDescent="0.25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 x14ac:dyDescent="0.25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 x14ac:dyDescent="0.25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 x14ac:dyDescent="0.25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 x14ac:dyDescent="0.25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 x14ac:dyDescent="0.25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 x14ac:dyDescent="0.25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 x14ac:dyDescent="0.25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 x14ac:dyDescent="0.25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 x14ac:dyDescent="0.25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 x14ac:dyDescent="0.25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 x14ac:dyDescent="0.25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 x14ac:dyDescent="0.25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 x14ac:dyDescent="0.25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 x14ac:dyDescent="0.25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 x14ac:dyDescent="0.25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 x14ac:dyDescent="0.25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 x14ac:dyDescent="0.25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 x14ac:dyDescent="0.25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 x14ac:dyDescent="0.25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 x14ac:dyDescent="0.25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 x14ac:dyDescent="0.25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 x14ac:dyDescent="0.25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 x14ac:dyDescent="0.25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 x14ac:dyDescent="0.25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 x14ac:dyDescent="0.25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 x14ac:dyDescent="0.25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 x14ac:dyDescent="0.25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 x14ac:dyDescent="0.25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 x14ac:dyDescent="0.25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 x14ac:dyDescent="0.25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 x14ac:dyDescent="0.25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 x14ac:dyDescent="0.25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 x14ac:dyDescent="0.25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 x14ac:dyDescent="0.25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 x14ac:dyDescent="0.25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 x14ac:dyDescent="0.25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 x14ac:dyDescent="0.25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 x14ac:dyDescent="0.25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 x14ac:dyDescent="0.25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 x14ac:dyDescent="0.25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 x14ac:dyDescent="0.25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 x14ac:dyDescent="0.25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 x14ac:dyDescent="0.25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 x14ac:dyDescent="0.25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 x14ac:dyDescent="0.25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 x14ac:dyDescent="0.25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 x14ac:dyDescent="0.25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 x14ac:dyDescent="0.25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 x14ac:dyDescent="0.25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 x14ac:dyDescent="0.25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 x14ac:dyDescent="0.25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 x14ac:dyDescent="0.25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 x14ac:dyDescent="0.25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 x14ac:dyDescent="0.25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 x14ac:dyDescent="0.25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 x14ac:dyDescent="0.25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 x14ac:dyDescent="0.25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 x14ac:dyDescent="0.25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 x14ac:dyDescent="0.25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 x14ac:dyDescent="0.25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 x14ac:dyDescent="0.25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 x14ac:dyDescent="0.25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 x14ac:dyDescent="0.25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 x14ac:dyDescent="0.25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 x14ac:dyDescent="0.25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 x14ac:dyDescent="0.25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 x14ac:dyDescent="0.25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 x14ac:dyDescent="0.25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 x14ac:dyDescent="0.25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 x14ac:dyDescent="0.25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 x14ac:dyDescent="0.25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 x14ac:dyDescent="0.25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 x14ac:dyDescent="0.25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 x14ac:dyDescent="0.25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 x14ac:dyDescent="0.25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 x14ac:dyDescent="0.25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 x14ac:dyDescent="0.25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 x14ac:dyDescent="0.25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 x14ac:dyDescent="0.25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 x14ac:dyDescent="0.25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 x14ac:dyDescent="0.25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 x14ac:dyDescent="0.25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 x14ac:dyDescent="0.25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 x14ac:dyDescent="0.25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 x14ac:dyDescent="0.25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 x14ac:dyDescent="0.25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 x14ac:dyDescent="0.25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 x14ac:dyDescent="0.25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 x14ac:dyDescent="0.25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 x14ac:dyDescent="0.25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 x14ac:dyDescent="0.25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 x14ac:dyDescent="0.25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 x14ac:dyDescent="0.25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 x14ac:dyDescent="0.25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 x14ac:dyDescent="0.25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 x14ac:dyDescent="0.25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 x14ac:dyDescent="0.25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 x14ac:dyDescent="0.25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 x14ac:dyDescent="0.25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 x14ac:dyDescent="0.25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 x14ac:dyDescent="0.25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 x14ac:dyDescent="0.25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 x14ac:dyDescent="0.25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 x14ac:dyDescent="0.25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 x14ac:dyDescent="0.25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 x14ac:dyDescent="0.25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 x14ac:dyDescent="0.25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 x14ac:dyDescent="0.25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 x14ac:dyDescent="0.25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 x14ac:dyDescent="0.25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 x14ac:dyDescent="0.25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 x14ac:dyDescent="0.25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 x14ac:dyDescent="0.25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 x14ac:dyDescent="0.25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 x14ac:dyDescent="0.25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 x14ac:dyDescent="0.25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 x14ac:dyDescent="0.25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 x14ac:dyDescent="0.25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 x14ac:dyDescent="0.25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 x14ac:dyDescent="0.25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 x14ac:dyDescent="0.25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 x14ac:dyDescent="0.25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 x14ac:dyDescent="0.25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 x14ac:dyDescent="0.25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 x14ac:dyDescent="0.25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 x14ac:dyDescent="0.25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 x14ac:dyDescent="0.25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 x14ac:dyDescent="0.25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 x14ac:dyDescent="0.25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 x14ac:dyDescent="0.25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 x14ac:dyDescent="0.25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 x14ac:dyDescent="0.25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 x14ac:dyDescent="0.25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 x14ac:dyDescent="0.25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 x14ac:dyDescent="0.25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 x14ac:dyDescent="0.25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 x14ac:dyDescent="0.25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 x14ac:dyDescent="0.25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 x14ac:dyDescent="0.25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 x14ac:dyDescent="0.25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 x14ac:dyDescent="0.25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 x14ac:dyDescent="0.25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 x14ac:dyDescent="0.25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 x14ac:dyDescent="0.25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 x14ac:dyDescent="0.25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 x14ac:dyDescent="0.25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 x14ac:dyDescent="0.25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 x14ac:dyDescent="0.25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 x14ac:dyDescent="0.25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 x14ac:dyDescent="0.25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 x14ac:dyDescent="0.25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 x14ac:dyDescent="0.25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 x14ac:dyDescent="0.25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 x14ac:dyDescent="0.25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 x14ac:dyDescent="0.25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 x14ac:dyDescent="0.25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 x14ac:dyDescent="0.25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 x14ac:dyDescent="0.25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 x14ac:dyDescent="0.25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 x14ac:dyDescent="0.25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 x14ac:dyDescent="0.25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 x14ac:dyDescent="0.25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 x14ac:dyDescent="0.25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 x14ac:dyDescent="0.25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 x14ac:dyDescent="0.25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 x14ac:dyDescent="0.25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 x14ac:dyDescent="0.25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 x14ac:dyDescent="0.25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 x14ac:dyDescent="0.25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 x14ac:dyDescent="0.25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 x14ac:dyDescent="0.25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 x14ac:dyDescent="0.25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 x14ac:dyDescent="0.25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 x14ac:dyDescent="0.25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 x14ac:dyDescent="0.25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 x14ac:dyDescent="0.25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 x14ac:dyDescent="0.25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 x14ac:dyDescent="0.25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 x14ac:dyDescent="0.25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 x14ac:dyDescent="0.25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 x14ac:dyDescent="0.25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 x14ac:dyDescent="0.25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 x14ac:dyDescent="0.25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 x14ac:dyDescent="0.25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 x14ac:dyDescent="0.25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 x14ac:dyDescent="0.25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 x14ac:dyDescent="0.25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 x14ac:dyDescent="0.25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 x14ac:dyDescent="0.25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 x14ac:dyDescent="0.25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 x14ac:dyDescent="0.25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 x14ac:dyDescent="0.25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 x14ac:dyDescent="0.25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 x14ac:dyDescent="0.25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 x14ac:dyDescent="0.25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 x14ac:dyDescent="0.25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 x14ac:dyDescent="0.25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 x14ac:dyDescent="0.25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 x14ac:dyDescent="0.25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 x14ac:dyDescent="0.25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 x14ac:dyDescent="0.25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 x14ac:dyDescent="0.25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 x14ac:dyDescent="0.25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 x14ac:dyDescent="0.25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 x14ac:dyDescent="0.25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 x14ac:dyDescent="0.25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 x14ac:dyDescent="0.25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 x14ac:dyDescent="0.25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 x14ac:dyDescent="0.25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 x14ac:dyDescent="0.25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 x14ac:dyDescent="0.25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 x14ac:dyDescent="0.25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 x14ac:dyDescent="0.25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 x14ac:dyDescent="0.25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 x14ac:dyDescent="0.25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 x14ac:dyDescent="0.25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 x14ac:dyDescent="0.25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 x14ac:dyDescent="0.25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 x14ac:dyDescent="0.25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 x14ac:dyDescent="0.25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 x14ac:dyDescent="0.25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 x14ac:dyDescent="0.25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 x14ac:dyDescent="0.25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 x14ac:dyDescent="0.25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 x14ac:dyDescent="0.25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 x14ac:dyDescent="0.25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 x14ac:dyDescent="0.25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 x14ac:dyDescent="0.25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 x14ac:dyDescent="0.25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 x14ac:dyDescent="0.25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 x14ac:dyDescent="0.25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 x14ac:dyDescent="0.25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 x14ac:dyDescent="0.25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 x14ac:dyDescent="0.25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 x14ac:dyDescent="0.25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 x14ac:dyDescent="0.25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 x14ac:dyDescent="0.25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 x14ac:dyDescent="0.25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 x14ac:dyDescent="0.25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 x14ac:dyDescent="0.25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 x14ac:dyDescent="0.25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 x14ac:dyDescent="0.25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 x14ac:dyDescent="0.25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 x14ac:dyDescent="0.25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 x14ac:dyDescent="0.25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 x14ac:dyDescent="0.25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 x14ac:dyDescent="0.25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 x14ac:dyDescent="0.25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 x14ac:dyDescent="0.25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 x14ac:dyDescent="0.25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 x14ac:dyDescent="0.25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 x14ac:dyDescent="0.25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 x14ac:dyDescent="0.25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 x14ac:dyDescent="0.25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 x14ac:dyDescent="0.25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 x14ac:dyDescent="0.25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 x14ac:dyDescent="0.25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 x14ac:dyDescent="0.25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 x14ac:dyDescent="0.25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 x14ac:dyDescent="0.25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 x14ac:dyDescent="0.25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 x14ac:dyDescent="0.25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 x14ac:dyDescent="0.25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 x14ac:dyDescent="0.25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 x14ac:dyDescent="0.25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 x14ac:dyDescent="0.25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 x14ac:dyDescent="0.25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 x14ac:dyDescent="0.25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 x14ac:dyDescent="0.25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 x14ac:dyDescent="0.25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 x14ac:dyDescent="0.25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 x14ac:dyDescent="0.25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 x14ac:dyDescent="0.25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 x14ac:dyDescent="0.25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 x14ac:dyDescent="0.25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 x14ac:dyDescent="0.25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 x14ac:dyDescent="0.25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 x14ac:dyDescent="0.25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 x14ac:dyDescent="0.25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 x14ac:dyDescent="0.25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 x14ac:dyDescent="0.25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 x14ac:dyDescent="0.25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 x14ac:dyDescent="0.25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 x14ac:dyDescent="0.25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 x14ac:dyDescent="0.25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 x14ac:dyDescent="0.25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 x14ac:dyDescent="0.25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 x14ac:dyDescent="0.25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 x14ac:dyDescent="0.25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 x14ac:dyDescent="0.25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 x14ac:dyDescent="0.25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 x14ac:dyDescent="0.25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 x14ac:dyDescent="0.25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 x14ac:dyDescent="0.25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 x14ac:dyDescent="0.25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 x14ac:dyDescent="0.25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 x14ac:dyDescent="0.25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 x14ac:dyDescent="0.25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 x14ac:dyDescent="0.25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 x14ac:dyDescent="0.25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 x14ac:dyDescent="0.25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 x14ac:dyDescent="0.25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 x14ac:dyDescent="0.25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 x14ac:dyDescent="0.25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 x14ac:dyDescent="0.25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 x14ac:dyDescent="0.25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 x14ac:dyDescent="0.25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 x14ac:dyDescent="0.25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 x14ac:dyDescent="0.25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 x14ac:dyDescent="0.25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 x14ac:dyDescent="0.25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 x14ac:dyDescent="0.25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 x14ac:dyDescent="0.25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 x14ac:dyDescent="0.25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 x14ac:dyDescent="0.25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 x14ac:dyDescent="0.25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 x14ac:dyDescent="0.25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 x14ac:dyDescent="0.25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 x14ac:dyDescent="0.25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 x14ac:dyDescent="0.25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 x14ac:dyDescent="0.25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 x14ac:dyDescent="0.25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 x14ac:dyDescent="0.25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 x14ac:dyDescent="0.25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 x14ac:dyDescent="0.25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 x14ac:dyDescent="0.25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 x14ac:dyDescent="0.25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 x14ac:dyDescent="0.25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 x14ac:dyDescent="0.25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 x14ac:dyDescent="0.25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 x14ac:dyDescent="0.25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 x14ac:dyDescent="0.25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 x14ac:dyDescent="0.25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 x14ac:dyDescent="0.25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 x14ac:dyDescent="0.25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 x14ac:dyDescent="0.25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 x14ac:dyDescent="0.25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 x14ac:dyDescent="0.25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 x14ac:dyDescent="0.25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 x14ac:dyDescent="0.25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 x14ac:dyDescent="0.25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 x14ac:dyDescent="0.25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 x14ac:dyDescent="0.25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 x14ac:dyDescent="0.25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 x14ac:dyDescent="0.25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 x14ac:dyDescent="0.25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 x14ac:dyDescent="0.25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 x14ac:dyDescent="0.25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 x14ac:dyDescent="0.25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 x14ac:dyDescent="0.25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 x14ac:dyDescent="0.25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 x14ac:dyDescent="0.25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 x14ac:dyDescent="0.25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 x14ac:dyDescent="0.25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 x14ac:dyDescent="0.25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 x14ac:dyDescent="0.25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 x14ac:dyDescent="0.25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 x14ac:dyDescent="0.25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 x14ac:dyDescent="0.25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 x14ac:dyDescent="0.25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 x14ac:dyDescent="0.25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 x14ac:dyDescent="0.25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 x14ac:dyDescent="0.25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 x14ac:dyDescent="0.25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 x14ac:dyDescent="0.25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 x14ac:dyDescent="0.25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 x14ac:dyDescent="0.25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 x14ac:dyDescent="0.25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 x14ac:dyDescent="0.25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 x14ac:dyDescent="0.25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 x14ac:dyDescent="0.25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 x14ac:dyDescent="0.25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 x14ac:dyDescent="0.25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 x14ac:dyDescent="0.25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 x14ac:dyDescent="0.25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 x14ac:dyDescent="0.25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 x14ac:dyDescent="0.25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 x14ac:dyDescent="0.25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 x14ac:dyDescent="0.25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 x14ac:dyDescent="0.25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 x14ac:dyDescent="0.25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 x14ac:dyDescent="0.25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 x14ac:dyDescent="0.25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 x14ac:dyDescent="0.25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 x14ac:dyDescent="0.25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 x14ac:dyDescent="0.25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 x14ac:dyDescent="0.25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 x14ac:dyDescent="0.25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 x14ac:dyDescent="0.25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 x14ac:dyDescent="0.25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 x14ac:dyDescent="0.25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 x14ac:dyDescent="0.25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 x14ac:dyDescent="0.25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 x14ac:dyDescent="0.25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 x14ac:dyDescent="0.25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 x14ac:dyDescent="0.25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 x14ac:dyDescent="0.25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 x14ac:dyDescent="0.25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 x14ac:dyDescent="0.25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 x14ac:dyDescent="0.25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 x14ac:dyDescent="0.25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 x14ac:dyDescent="0.25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 x14ac:dyDescent="0.25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 x14ac:dyDescent="0.25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 x14ac:dyDescent="0.25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 x14ac:dyDescent="0.25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 x14ac:dyDescent="0.25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 x14ac:dyDescent="0.25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 x14ac:dyDescent="0.25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 x14ac:dyDescent="0.25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 x14ac:dyDescent="0.25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 x14ac:dyDescent="0.25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 x14ac:dyDescent="0.25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 x14ac:dyDescent="0.25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 x14ac:dyDescent="0.25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 x14ac:dyDescent="0.25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 x14ac:dyDescent="0.25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 x14ac:dyDescent="0.25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 x14ac:dyDescent="0.25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 x14ac:dyDescent="0.25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 x14ac:dyDescent="0.25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 x14ac:dyDescent="0.25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 x14ac:dyDescent="0.25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 x14ac:dyDescent="0.25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 x14ac:dyDescent="0.25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 x14ac:dyDescent="0.25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 x14ac:dyDescent="0.25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 x14ac:dyDescent="0.25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 x14ac:dyDescent="0.25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 x14ac:dyDescent="0.25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 x14ac:dyDescent="0.25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 x14ac:dyDescent="0.25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 x14ac:dyDescent="0.25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 x14ac:dyDescent="0.25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 x14ac:dyDescent="0.25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 x14ac:dyDescent="0.25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 x14ac:dyDescent="0.25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 x14ac:dyDescent="0.25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 x14ac:dyDescent="0.25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 x14ac:dyDescent="0.25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 x14ac:dyDescent="0.25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 x14ac:dyDescent="0.25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 x14ac:dyDescent="0.25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 x14ac:dyDescent="0.25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 x14ac:dyDescent="0.25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 x14ac:dyDescent="0.25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 x14ac:dyDescent="0.25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 x14ac:dyDescent="0.25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 x14ac:dyDescent="0.25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 x14ac:dyDescent="0.25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 x14ac:dyDescent="0.25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 x14ac:dyDescent="0.25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 x14ac:dyDescent="0.25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 x14ac:dyDescent="0.25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 x14ac:dyDescent="0.25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 x14ac:dyDescent="0.25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 x14ac:dyDescent="0.25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 x14ac:dyDescent="0.25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 x14ac:dyDescent="0.25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 x14ac:dyDescent="0.25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 x14ac:dyDescent="0.25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 x14ac:dyDescent="0.25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 x14ac:dyDescent="0.25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 x14ac:dyDescent="0.25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 x14ac:dyDescent="0.25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 x14ac:dyDescent="0.25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 x14ac:dyDescent="0.25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 x14ac:dyDescent="0.25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 x14ac:dyDescent="0.25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 x14ac:dyDescent="0.25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 x14ac:dyDescent="0.25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 x14ac:dyDescent="0.25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 x14ac:dyDescent="0.25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 x14ac:dyDescent="0.25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 x14ac:dyDescent="0.25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 x14ac:dyDescent="0.25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 x14ac:dyDescent="0.25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 x14ac:dyDescent="0.25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 x14ac:dyDescent="0.25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 x14ac:dyDescent="0.25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 x14ac:dyDescent="0.25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 x14ac:dyDescent="0.25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 x14ac:dyDescent="0.25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 x14ac:dyDescent="0.25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 x14ac:dyDescent="0.25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 x14ac:dyDescent="0.25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 x14ac:dyDescent="0.25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 x14ac:dyDescent="0.25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 x14ac:dyDescent="0.25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 x14ac:dyDescent="0.25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 x14ac:dyDescent="0.25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 x14ac:dyDescent="0.25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 x14ac:dyDescent="0.25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 x14ac:dyDescent="0.25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 x14ac:dyDescent="0.25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 x14ac:dyDescent="0.25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 x14ac:dyDescent="0.25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 x14ac:dyDescent="0.25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 x14ac:dyDescent="0.25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 x14ac:dyDescent="0.25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 x14ac:dyDescent="0.25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 x14ac:dyDescent="0.25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 x14ac:dyDescent="0.25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 x14ac:dyDescent="0.25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 x14ac:dyDescent="0.25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 x14ac:dyDescent="0.25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 x14ac:dyDescent="0.25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 x14ac:dyDescent="0.25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 x14ac:dyDescent="0.25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 x14ac:dyDescent="0.25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 x14ac:dyDescent="0.25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 x14ac:dyDescent="0.25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 x14ac:dyDescent="0.25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 x14ac:dyDescent="0.25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 x14ac:dyDescent="0.25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 x14ac:dyDescent="0.25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 x14ac:dyDescent="0.25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 x14ac:dyDescent="0.25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 x14ac:dyDescent="0.25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 x14ac:dyDescent="0.25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 x14ac:dyDescent="0.25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 x14ac:dyDescent="0.25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 x14ac:dyDescent="0.25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 x14ac:dyDescent="0.25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 x14ac:dyDescent="0.25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 x14ac:dyDescent="0.25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 x14ac:dyDescent="0.25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 x14ac:dyDescent="0.25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 x14ac:dyDescent="0.25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 x14ac:dyDescent="0.25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 x14ac:dyDescent="0.25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 x14ac:dyDescent="0.25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 x14ac:dyDescent="0.25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 x14ac:dyDescent="0.25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 x14ac:dyDescent="0.25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 x14ac:dyDescent="0.25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 x14ac:dyDescent="0.25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 x14ac:dyDescent="0.25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 x14ac:dyDescent="0.25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 x14ac:dyDescent="0.25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 x14ac:dyDescent="0.25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 x14ac:dyDescent="0.25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 x14ac:dyDescent="0.25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 x14ac:dyDescent="0.25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 x14ac:dyDescent="0.25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 x14ac:dyDescent="0.25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 x14ac:dyDescent="0.25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 x14ac:dyDescent="0.25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 x14ac:dyDescent="0.25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 x14ac:dyDescent="0.25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 x14ac:dyDescent="0.25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 x14ac:dyDescent="0.25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 x14ac:dyDescent="0.25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 x14ac:dyDescent="0.25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 x14ac:dyDescent="0.25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 x14ac:dyDescent="0.25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 x14ac:dyDescent="0.25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 x14ac:dyDescent="0.25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 x14ac:dyDescent="0.25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 x14ac:dyDescent="0.25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 x14ac:dyDescent="0.25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 x14ac:dyDescent="0.25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 x14ac:dyDescent="0.25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 x14ac:dyDescent="0.25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 x14ac:dyDescent="0.25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 x14ac:dyDescent="0.25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 x14ac:dyDescent="0.25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 x14ac:dyDescent="0.25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 x14ac:dyDescent="0.25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 x14ac:dyDescent="0.25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 x14ac:dyDescent="0.25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 x14ac:dyDescent="0.25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 x14ac:dyDescent="0.25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 x14ac:dyDescent="0.25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 x14ac:dyDescent="0.25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 x14ac:dyDescent="0.25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 x14ac:dyDescent="0.25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 x14ac:dyDescent="0.25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 x14ac:dyDescent="0.25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 x14ac:dyDescent="0.25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 x14ac:dyDescent="0.25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 x14ac:dyDescent="0.25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 x14ac:dyDescent="0.25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 x14ac:dyDescent="0.25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 x14ac:dyDescent="0.25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 x14ac:dyDescent="0.25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 x14ac:dyDescent="0.25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 x14ac:dyDescent="0.25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 x14ac:dyDescent="0.25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 x14ac:dyDescent="0.25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 x14ac:dyDescent="0.25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 x14ac:dyDescent="0.25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 x14ac:dyDescent="0.25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 x14ac:dyDescent="0.25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 x14ac:dyDescent="0.25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 x14ac:dyDescent="0.25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 x14ac:dyDescent="0.25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 x14ac:dyDescent="0.25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 x14ac:dyDescent="0.25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 x14ac:dyDescent="0.25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 x14ac:dyDescent="0.25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 x14ac:dyDescent="0.25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 x14ac:dyDescent="0.25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 x14ac:dyDescent="0.25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 x14ac:dyDescent="0.25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 x14ac:dyDescent="0.25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 x14ac:dyDescent="0.25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 x14ac:dyDescent="0.25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 x14ac:dyDescent="0.25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 x14ac:dyDescent="0.25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 x14ac:dyDescent="0.25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 x14ac:dyDescent="0.25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 x14ac:dyDescent="0.25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 x14ac:dyDescent="0.25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 x14ac:dyDescent="0.25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 x14ac:dyDescent="0.25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 x14ac:dyDescent="0.25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 x14ac:dyDescent="0.25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 x14ac:dyDescent="0.25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 x14ac:dyDescent="0.25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 x14ac:dyDescent="0.25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 x14ac:dyDescent="0.25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 x14ac:dyDescent="0.25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 x14ac:dyDescent="0.25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 x14ac:dyDescent="0.25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 x14ac:dyDescent="0.25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 x14ac:dyDescent="0.25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 x14ac:dyDescent="0.25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 x14ac:dyDescent="0.25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 x14ac:dyDescent="0.25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 x14ac:dyDescent="0.25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 x14ac:dyDescent="0.25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 x14ac:dyDescent="0.25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 x14ac:dyDescent="0.25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 x14ac:dyDescent="0.25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 x14ac:dyDescent="0.25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 x14ac:dyDescent="0.25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 x14ac:dyDescent="0.25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 x14ac:dyDescent="0.25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 x14ac:dyDescent="0.25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 x14ac:dyDescent="0.25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 x14ac:dyDescent="0.25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 x14ac:dyDescent="0.25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 x14ac:dyDescent="0.25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 x14ac:dyDescent="0.25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 x14ac:dyDescent="0.25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 x14ac:dyDescent="0.25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 x14ac:dyDescent="0.25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 x14ac:dyDescent="0.25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 x14ac:dyDescent="0.25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 x14ac:dyDescent="0.25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 x14ac:dyDescent="0.25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 x14ac:dyDescent="0.25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 x14ac:dyDescent="0.25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 x14ac:dyDescent="0.25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 x14ac:dyDescent="0.25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 x14ac:dyDescent="0.25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 x14ac:dyDescent="0.25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 x14ac:dyDescent="0.25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 x14ac:dyDescent="0.25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 x14ac:dyDescent="0.25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 x14ac:dyDescent="0.25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 x14ac:dyDescent="0.25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 x14ac:dyDescent="0.25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 x14ac:dyDescent="0.25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 x14ac:dyDescent="0.25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 x14ac:dyDescent="0.25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 x14ac:dyDescent="0.25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 x14ac:dyDescent="0.25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 x14ac:dyDescent="0.25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 x14ac:dyDescent="0.25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 x14ac:dyDescent="0.25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 x14ac:dyDescent="0.25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 x14ac:dyDescent="0.25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 x14ac:dyDescent="0.25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 x14ac:dyDescent="0.25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 x14ac:dyDescent="0.25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 x14ac:dyDescent="0.25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 x14ac:dyDescent="0.25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 x14ac:dyDescent="0.25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 x14ac:dyDescent="0.25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 x14ac:dyDescent="0.25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 x14ac:dyDescent="0.25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 x14ac:dyDescent="0.25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 x14ac:dyDescent="0.25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 x14ac:dyDescent="0.25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 x14ac:dyDescent="0.25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 x14ac:dyDescent="0.25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 x14ac:dyDescent="0.25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 x14ac:dyDescent="0.25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 x14ac:dyDescent="0.25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 x14ac:dyDescent="0.25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 x14ac:dyDescent="0.25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 x14ac:dyDescent="0.25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 x14ac:dyDescent="0.25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 x14ac:dyDescent="0.25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 x14ac:dyDescent="0.25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 x14ac:dyDescent="0.25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 x14ac:dyDescent="0.25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 x14ac:dyDescent="0.25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 x14ac:dyDescent="0.25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 x14ac:dyDescent="0.25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 x14ac:dyDescent="0.25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 x14ac:dyDescent="0.25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 x14ac:dyDescent="0.25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 x14ac:dyDescent="0.25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 x14ac:dyDescent="0.25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 x14ac:dyDescent="0.25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 x14ac:dyDescent="0.25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 x14ac:dyDescent="0.25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 x14ac:dyDescent="0.25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 x14ac:dyDescent="0.25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 x14ac:dyDescent="0.25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 x14ac:dyDescent="0.25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 x14ac:dyDescent="0.25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 x14ac:dyDescent="0.25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 x14ac:dyDescent="0.25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 x14ac:dyDescent="0.25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 x14ac:dyDescent="0.25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 x14ac:dyDescent="0.25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 x14ac:dyDescent="0.25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 x14ac:dyDescent="0.25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 x14ac:dyDescent="0.25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 x14ac:dyDescent="0.25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 x14ac:dyDescent="0.25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 x14ac:dyDescent="0.25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 x14ac:dyDescent="0.25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 x14ac:dyDescent="0.25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 x14ac:dyDescent="0.25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 x14ac:dyDescent="0.25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 x14ac:dyDescent="0.25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 x14ac:dyDescent="0.25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 x14ac:dyDescent="0.25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 x14ac:dyDescent="0.25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 x14ac:dyDescent="0.25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 x14ac:dyDescent="0.25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 x14ac:dyDescent="0.25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 x14ac:dyDescent="0.25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 x14ac:dyDescent="0.25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 x14ac:dyDescent="0.25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 x14ac:dyDescent="0.25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 x14ac:dyDescent="0.25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 x14ac:dyDescent="0.25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 x14ac:dyDescent="0.25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 x14ac:dyDescent="0.25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 x14ac:dyDescent="0.25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 x14ac:dyDescent="0.25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 x14ac:dyDescent="0.25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 x14ac:dyDescent="0.25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 x14ac:dyDescent="0.25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 x14ac:dyDescent="0.25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 x14ac:dyDescent="0.25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 x14ac:dyDescent="0.25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 x14ac:dyDescent="0.25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 x14ac:dyDescent="0.25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 x14ac:dyDescent="0.25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 x14ac:dyDescent="0.25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 x14ac:dyDescent="0.25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 x14ac:dyDescent="0.25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 x14ac:dyDescent="0.25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 x14ac:dyDescent="0.25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 x14ac:dyDescent="0.25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 x14ac:dyDescent="0.25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 x14ac:dyDescent="0.25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 x14ac:dyDescent="0.25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 x14ac:dyDescent="0.25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 x14ac:dyDescent="0.25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 x14ac:dyDescent="0.25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 x14ac:dyDescent="0.25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 x14ac:dyDescent="0.25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 x14ac:dyDescent="0.25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 x14ac:dyDescent="0.25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 x14ac:dyDescent="0.25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 x14ac:dyDescent="0.25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 x14ac:dyDescent="0.25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 x14ac:dyDescent="0.25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 x14ac:dyDescent="0.25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 x14ac:dyDescent="0.25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 x14ac:dyDescent="0.25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 x14ac:dyDescent="0.25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 x14ac:dyDescent="0.25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 x14ac:dyDescent="0.25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 x14ac:dyDescent="0.25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 x14ac:dyDescent="0.25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 x14ac:dyDescent="0.25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 x14ac:dyDescent="0.25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 x14ac:dyDescent="0.25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 x14ac:dyDescent="0.25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 x14ac:dyDescent="0.25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 x14ac:dyDescent="0.25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 x14ac:dyDescent="0.25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 x14ac:dyDescent="0.25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 x14ac:dyDescent="0.25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 x14ac:dyDescent="0.25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 x14ac:dyDescent="0.25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 x14ac:dyDescent="0.25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 x14ac:dyDescent="0.25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 x14ac:dyDescent="0.25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 x14ac:dyDescent="0.25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 x14ac:dyDescent="0.25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 x14ac:dyDescent="0.25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 x14ac:dyDescent="0.25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 x14ac:dyDescent="0.25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 x14ac:dyDescent="0.25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 x14ac:dyDescent="0.25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 x14ac:dyDescent="0.25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 x14ac:dyDescent="0.25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 x14ac:dyDescent="0.25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 x14ac:dyDescent="0.25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 x14ac:dyDescent="0.25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 x14ac:dyDescent="0.25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 x14ac:dyDescent="0.25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 x14ac:dyDescent="0.25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 x14ac:dyDescent="0.25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 x14ac:dyDescent="0.25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 x14ac:dyDescent="0.25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 x14ac:dyDescent="0.25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 x14ac:dyDescent="0.25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 x14ac:dyDescent="0.25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 x14ac:dyDescent="0.25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 x14ac:dyDescent="0.25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 x14ac:dyDescent="0.25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 x14ac:dyDescent="0.25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 x14ac:dyDescent="0.25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 x14ac:dyDescent="0.25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 x14ac:dyDescent="0.25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 x14ac:dyDescent="0.25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 x14ac:dyDescent="0.25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 x14ac:dyDescent="0.25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 x14ac:dyDescent="0.25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 x14ac:dyDescent="0.25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 x14ac:dyDescent="0.25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 x14ac:dyDescent="0.25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 x14ac:dyDescent="0.25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 x14ac:dyDescent="0.25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 x14ac:dyDescent="0.25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 x14ac:dyDescent="0.25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 x14ac:dyDescent="0.25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 x14ac:dyDescent="0.25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 x14ac:dyDescent="0.25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 x14ac:dyDescent="0.25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 x14ac:dyDescent="0.25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 x14ac:dyDescent="0.25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 x14ac:dyDescent="0.25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 x14ac:dyDescent="0.25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 x14ac:dyDescent="0.25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 x14ac:dyDescent="0.25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 x14ac:dyDescent="0.25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 x14ac:dyDescent="0.25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 x14ac:dyDescent="0.25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 x14ac:dyDescent="0.25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 x14ac:dyDescent="0.25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 x14ac:dyDescent="0.25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 x14ac:dyDescent="0.25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 x14ac:dyDescent="0.25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 x14ac:dyDescent="0.25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 x14ac:dyDescent="0.25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 x14ac:dyDescent="0.25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 x14ac:dyDescent="0.25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 x14ac:dyDescent="0.25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 x14ac:dyDescent="0.25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 x14ac:dyDescent="0.25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 x14ac:dyDescent="0.25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 x14ac:dyDescent="0.25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 x14ac:dyDescent="0.25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 x14ac:dyDescent="0.25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 x14ac:dyDescent="0.25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 x14ac:dyDescent="0.25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 x14ac:dyDescent="0.25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 x14ac:dyDescent="0.25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 x14ac:dyDescent="0.25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 x14ac:dyDescent="0.25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 x14ac:dyDescent="0.25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 x14ac:dyDescent="0.25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 x14ac:dyDescent="0.25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 x14ac:dyDescent="0.25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 x14ac:dyDescent="0.25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 x14ac:dyDescent="0.25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 x14ac:dyDescent="0.25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 x14ac:dyDescent="0.25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 x14ac:dyDescent="0.25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 x14ac:dyDescent="0.25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 x14ac:dyDescent="0.25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 x14ac:dyDescent="0.25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 x14ac:dyDescent="0.25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 x14ac:dyDescent="0.25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 x14ac:dyDescent="0.25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 x14ac:dyDescent="0.25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 x14ac:dyDescent="0.25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 x14ac:dyDescent="0.25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 x14ac:dyDescent="0.25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 x14ac:dyDescent="0.25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 x14ac:dyDescent="0.25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 x14ac:dyDescent="0.25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 x14ac:dyDescent="0.25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 x14ac:dyDescent="0.25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 x14ac:dyDescent="0.25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 x14ac:dyDescent="0.25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 x14ac:dyDescent="0.25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 x14ac:dyDescent="0.25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 x14ac:dyDescent="0.25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 x14ac:dyDescent="0.25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 x14ac:dyDescent="0.25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 x14ac:dyDescent="0.25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 x14ac:dyDescent="0.25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 x14ac:dyDescent="0.25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 x14ac:dyDescent="0.25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 x14ac:dyDescent="0.25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 x14ac:dyDescent="0.25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 x14ac:dyDescent="0.25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 x14ac:dyDescent="0.25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 x14ac:dyDescent="0.25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 x14ac:dyDescent="0.25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 x14ac:dyDescent="0.25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 x14ac:dyDescent="0.25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 x14ac:dyDescent="0.25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 x14ac:dyDescent="0.25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 x14ac:dyDescent="0.25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 x14ac:dyDescent="0.25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 x14ac:dyDescent="0.25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 x14ac:dyDescent="0.25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 x14ac:dyDescent="0.25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 x14ac:dyDescent="0.25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 x14ac:dyDescent="0.25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 x14ac:dyDescent="0.25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 x14ac:dyDescent="0.25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 x14ac:dyDescent="0.25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 x14ac:dyDescent="0.25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 x14ac:dyDescent="0.25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 x14ac:dyDescent="0.25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 x14ac:dyDescent="0.25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 x14ac:dyDescent="0.25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 x14ac:dyDescent="0.25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 x14ac:dyDescent="0.25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 x14ac:dyDescent="0.25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 x14ac:dyDescent="0.25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 x14ac:dyDescent="0.25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 x14ac:dyDescent="0.25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 x14ac:dyDescent="0.25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 x14ac:dyDescent="0.25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 x14ac:dyDescent="0.25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 x14ac:dyDescent="0.25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 x14ac:dyDescent="0.25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 x14ac:dyDescent="0.25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 x14ac:dyDescent="0.25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 x14ac:dyDescent="0.25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 x14ac:dyDescent="0.25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 x14ac:dyDescent="0.25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 x14ac:dyDescent="0.25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 x14ac:dyDescent="0.25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 x14ac:dyDescent="0.25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 x14ac:dyDescent="0.25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 x14ac:dyDescent="0.25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 x14ac:dyDescent="0.25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 x14ac:dyDescent="0.25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 x14ac:dyDescent="0.25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 x14ac:dyDescent="0.25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 x14ac:dyDescent="0.25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 x14ac:dyDescent="0.25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 x14ac:dyDescent="0.25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 x14ac:dyDescent="0.25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 x14ac:dyDescent="0.25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 x14ac:dyDescent="0.25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 x14ac:dyDescent="0.25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 x14ac:dyDescent="0.25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 x14ac:dyDescent="0.25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 x14ac:dyDescent="0.25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 x14ac:dyDescent="0.25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 x14ac:dyDescent="0.25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 x14ac:dyDescent="0.25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 x14ac:dyDescent="0.25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 x14ac:dyDescent="0.25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 x14ac:dyDescent="0.25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 x14ac:dyDescent="0.25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 x14ac:dyDescent="0.25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 x14ac:dyDescent="0.25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 x14ac:dyDescent="0.25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 x14ac:dyDescent="0.25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 x14ac:dyDescent="0.25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 x14ac:dyDescent="0.25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 x14ac:dyDescent="0.25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 x14ac:dyDescent="0.25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 x14ac:dyDescent="0.25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 x14ac:dyDescent="0.25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 x14ac:dyDescent="0.25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 x14ac:dyDescent="0.25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 x14ac:dyDescent="0.25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 x14ac:dyDescent="0.25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 x14ac:dyDescent="0.25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 x14ac:dyDescent="0.25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 x14ac:dyDescent="0.25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 x14ac:dyDescent="0.25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 x14ac:dyDescent="0.25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 x14ac:dyDescent="0.25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 x14ac:dyDescent="0.25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 x14ac:dyDescent="0.25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 x14ac:dyDescent="0.25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 x14ac:dyDescent="0.25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 x14ac:dyDescent="0.25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 x14ac:dyDescent="0.25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 x14ac:dyDescent="0.25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 x14ac:dyDescent="0.25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 x14ac:dyDescent="0.25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 x14ac:dyDescent="0.25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 x14ac:dyDescent="0.25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 x14ac:dyDescent="0.25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 x14ac:dyDescent="0.25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 x14ac:dyDescent="0.25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 x14ac:dyDescent="0.25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 x14ac:dyDescent="0.25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 x14ac:dyDescent="0.25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 x14ac:dyDescent="0.25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 x14ac:dyDescent="0.25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 x14ac:dyDescent="0.25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 x14ac:dyDescent="0.25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 x14ac:dyDescent="0.25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 x14ac:dyDescent="0.25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 x14ac:dyDescent="0.25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 x14ac:dyDescent="0.25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 x14ac:dyDescent="0.25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 x14ac:dyDescent="0.25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 x14ac:dyDescent="0.25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 x14ac:dyDescent="0.25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 x14ac:dyDescent="0.25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 x14ac:dyDescent="0.25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 x14ac:dyDescent="0.25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 x14ac:dyDescent="0.25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 x14ac:dyDescent="0.25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 x14ac:dyDescent="0.25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 x14ac:dyDescent="0.25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 x14ac:dyDescent="0.25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 x14ac:dyDescent="0.25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 x14ac:dyDescent="0.25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 x14ac:dyDescent="0.25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 x14ac:dyDescent="0.25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 x14ac:dyDescent="0.25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 x14ac:dyDescent="0.25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 x14ac:dyDescent="0.25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 x14ac:dyDescent="0.25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 x14ac:dyDescent="0.25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 x14ac:dyDescent="0.25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 x14ac:dyDescent="0.25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 x14ac:dyDescent="0.25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 x14ac:dyDescent="0.25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 x14ac:dyDescent="0.25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 x14ac:dyDescent="0.25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 x14ac:dyDescent="0.25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 x14ac:dyDescent="0.25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 x14ac:dyDescent="0.25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 x14ac:dyDescent="0.25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 x14ac:dyDescent="0.25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 x14ac:dyDescent="0.25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 x14ac:dyDescent="0.25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 x14ac:dyDescent="0.25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 x14ac:dyDescent="0.25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 x14ac:dyDescent="0.25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 x14ac:dyDescent="0.25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 x14ac:dyDescent="0.25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 x14ac:dyDescent="0.25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 x14ac:dyDescent="0.25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 x14ac:dyDescent="0.25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 x14ac:dyDescent="0.25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 x14ac:dyDescent="0.25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 x14ac:dyDescent="0.25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 x14ac:dyDescent="0.25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 x14ac:dyDescent="0.25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 x14ac:dyDescent="0.25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 x14ac:dyDescent="0.25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 x14ac:dyDescent="0.25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 x14ac:dyDescent="0.25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 x14ac:dyDescent="0.25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 x14ac:dyDescent="0.25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 x14ac:dyDescent="0.25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 x14ac:dyDescent="0.25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 x14ac:dyDescent="0.25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 x14ac:dyDescent="0.25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 x14ac:dyDescent="0.25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 x14ac:dyDescent="0.25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 x14ac:dyDescent="0.25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 x14ac:dyDescent="0.25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 x14ac:dyDescent="0.25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 x14ac:dyDescent="0.25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 x14ac:dyDescent="0.25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 x14ac:dyDescent="0.25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 x14ac:dyDescent="0.25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 x14ac:dyDescent="0.25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 x14ac:dyDescent="0.25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 x14ac:dyDescent="0.25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 x14ac:dyDescent="0.25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 x14ac:dyDescent="0.25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 x14ac:dyDescent="0.25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 x14ac:dyDescent="0.25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 x14ac:dyDescent="0.25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 x14ac:dyDescent="0.25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 x14ac:dyDescent="0.25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 x14ac:dyDescent="0.25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 x14ac:dyDescent="0.25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 x14ac:dyDescent="0.25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 x14ac:dyDescent="0.25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 x14ac:dyDescent="0.25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 x14ac:dyDescent="0.25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 x14ac:dyDescent="0.25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 x14ac:dyDescent="0.25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 x14ac:dyDescent="0.25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 x14ac:dyDescent="0.25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 x14ac:dyDescent="0.25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 x14ac:dyDescent="0.25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 x14ac:dyDescent="0.25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 x14ac:dyDescent="0.25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 x14ac:dyDescent="0.25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 x14ac:dyDescent="0.25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 x14ac:dyDescent="0.25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 x14ac:dyDescent="0.25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 x14ac:dyDescent="0.25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 x14ac:dyDescent="0.25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 x14ac:dyDescent="0.25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 x14ac:dyDescent="0.25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 x14ac:dyDescent="0.25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 x14ac:dyDescent="0.25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 x14ac:dyDescent="0.25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 x14ac:dyDescent="0.25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 x14ac:dyDescent="0.25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 x14ac:dyDescent="0.25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 x14ac:dyDescent="0.25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 x14ac:dyDescent="0.25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 x14ac:dyDescent="0.25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 x14ac:dyDescent="0.25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 x14ac:dyDescent="0.25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 x14ac:dyDescent="0.25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 x14ac:dyDescent="0.25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 x14ac:dyDescent="0.25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 x14ac:dyDescent="0.25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 x14ac:dyDescent="0.25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 x14ac:dyDescent="0.25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 x14ac:dyDescent="0.25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 x14ac:dyDescent="0.25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 x14ac:dyDescent="0.25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 x14ac:dyDescent="0.25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 x14ac:dyDescent="0.25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 x14ac:dyDescent="0.25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 x14ac:dyDescent="0.25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 x14ac:dyDescent="0.25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 x14ac:dyDescent="0.25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 x14ac:dyDescent="0.25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 x14ac:dyDescent="0.25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 x14ac:dyDescent="0.25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 x14ac:dyDescent="0.25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 x14ac:dyDescent="0.25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 x14ac:dyDescent="0.25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 x14ac:dyDescent="0.25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 x14ac:dyDescent="0.25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 x14ac:dyDescent="0.25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 x14ac:dyDescent="0.25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 x14ac:dyDescent="0.25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 x14ac:dyDescent="0.25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 x14ac:dyDescent="0.25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 x14ac:dyDescent="0.25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 x14ac:dyDescent="0.25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 x14ac:dyDescent="0.25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 x14ac:dyDescent="0.25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 x14ac:dyDescent="0.25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 x14ac:dyDescent="0.25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 x14ac:dyDescent="0.25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 x14ac:dyDescent="0.25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 x14ac:dyDescent="0.25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 x14ac:dyDescent="0.25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 x14ac:dyDescent="0.25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 x14ac:dyDescent="0.25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 x14ac:dyDescent="0.25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 x14ac:dyDescent="0.25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 x14ac:dyDescent="0.25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 x14ac:dyDescent="0.25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 x14ac:dyDescent="0.25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 x14ac:dyDescent="0.25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 x14ac:dyDescent="0.25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 x14ac:dyDescent="0.25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 x14ac:dyDescent="0.25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 x14ac:dyDescent="0.25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 x14ac:dyDescent="0.25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 x14ac:dyDescent="0.25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 x14ac:dyDescent="0.25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 x14ac:dyDescent="0.25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 x14ac:dyDescent="0.25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 x14ac:dyDescent="0.25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 x14ac:dyDescent="0.25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 x14ac:dyDescent="0.25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 x14ac:dyDescent="0.25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 x14ac:dyDescent="0.25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 x14ac:dyDescent="0.25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 x14ac:dyDescent="0.25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 x14ac:dyDescent="0.25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 x14ac:dyDescent="0.25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 x14ac:dyDescent="0.25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 x14ac:dyDescent="0.25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 x14ac:dyDescent="0.25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 x14ac:dyDescent="0.25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 x14ac:dyDescent="0.25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 x14ac:dyDescent="0.25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 x14ac:dyDescent="0.25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 x14ac:dyDescent="0.25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 x14ac:dyDescent="0.25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 x14ac:dyDescent="0.25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 x14ac:dyDescent="0.25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 x14ac:dyDescent="0.25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 x14ac:dyDescent="0.25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 x14ac:dyDescent="0.25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 x14ac:dyDescent="0.25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 x14ac:dyDescent="0.25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 x14ac:dyDescent="0.25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 x14ac:dyDescent="0.25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 x14ac:dyDescent="0.25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 x14ac:dyDescent="0.25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 x14ac:dyDescent="0.25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 x14ac:dyDescent="0.25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 x14ac:dyDescent="0.25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 x14ac:dyDescent="0.25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 x14ac:dyDescent="0.25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 x14ac:dyDescent="0.25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 x14ac:dyDescent="0.25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 x14ac:dyDescent="0.25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 x14ac:dyDescent="0.25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 x14ac:dyDescent="0.25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 x14ac:dyDescent="0.25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 x14ac:dyDescent="0.25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 x14ac:dyDescent="0.25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 x14ac:dyDescent="0.25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 x14ac:dyDescent="0.25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 x14ac:dyDescent="0.25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 x14ac:dyDescent="0.25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 x14ac:dyDescent="0.25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 x14ac:dyDescent="0.25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 x14ac:dyDescent="0.25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 x14ac:dyDescent="0.25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 x14ac:dyDescent="0.25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 x14ac:dyDescent="0.25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 x14ac:dyDescent="0.25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 x14ac:dyDescent="0.25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 x14ac:dyDescent="0.25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 x14ac:dyDescent="0.25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 x14ac:dyDescent="0.25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 x14ac:dyDescent="0.25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 x14ac:dyDescent="0.25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 x14ac:dyDescent="0.25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 x14ac:dyDescent="0.25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 x14ac:dyDescent="0.25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 x14ac:dyDescent="0.25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 x14ac:dyDescent="0.25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 x14ac:dyDescent="0.25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 x14ac:dyDescent="0.25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 x14ac:dyDescent="0.25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 x14ac:dyDescent="0.25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 x14ac:dyDescent="0.25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 x14ac:dyDescent="0.25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 x14ac:dyDescent="0.25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 x14ac:dyDescent="0.25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 x14ac:dyDescent="0.25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 x14ac:dyDescent="0.25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 x14ac:dyDescent="0.25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 x14ac:dyDescent="0.25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 x14ac:dyDescent="0.25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 x14ac:dyDescent="0.25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 x14ac:dyDescent="0.25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 x14ac:dyDescent="0.25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 x14ac:dyDescent="0.25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 x14ac:dyDescent="0.25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 x14ac:dyDescent="0.25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 x14ac:dyDescent="0.25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 x14ac:dyDescent="0.25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 x14ac:dyDescent="0.25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 x14ac:dyDescent="0.25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 x14ac:dyDescent="0.25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 x14ac:dyDescent="0.25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 x14ac:dyDescent="0.25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 x14ac:dyDescent="0.25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 x14ac:dyDescent="0.25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 x14ac:dyDescent="0.25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 x14ac:dyDescent="0.25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 x14ac:dyDescent="0.25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 x14ac:dyDescent="0.25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 x14ac:dyDescent="0.25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 x14ac:dyDescent="0.25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 x14ac:dyDescent="0.25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 x14ac:dyDescent="0.25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 x14ac:dyDescent="0.25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 x14ac:dyDescent="0.25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 x14ac:dyDescent="0.25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 x14ac:dyDescent="0.25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 x14ac:dyDescent="0.25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 x14ac:dyDescent="0.25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 x14ac:dyDescent="0.25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 x14ac:dyDescent="0.25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 x14ac:dyDescent="0.25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 x14ac:dyDescent="0.25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 x14ac:dyDescent="0.25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 x14ac:dyDescent="0.25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 x14ac:dyDescent="0.25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 x14ac:dyDescent="0.25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 x14ac:dyDescent="0.25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 x14ac:dyDescent="0.25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 x14ac:dyDescent="0.25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 x14ac:dyDescent="0.25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 x14ac:dyDescent="0.25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 x14ac:dyDescent="0.25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 x14ac:dyDescent="0.25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 x14ac:dyDescent="0.25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 x14ac:dyDescent="0.25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 x14ac:dyDescent="0.25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 x14ac:dyDescent="0.25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 x14ac:dyDescent="0.25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 x14ac:dyDescent="0.25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 x14ac:dyDescent="0.25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 x14ac:dyDescent="0.25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 x14ac:dyDescent="0.25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 x14ac:dyDescent="0.25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 x14ac:dyDescent="0.25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 x14ac:dyDescent="0.25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 x14ac:dyDescent="0.25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 x14ac:dyDescent="0.25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 x14ac:dyDescent="0.25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 x14ac:dyDescent="0.25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 x14ac:dyDescent="0.25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 x14ac:dyDescent="0.25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 x14ac:dyDescent="0.25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 x14ac:dyDescent="0.25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 x14ac:dyDescent="0.25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 x14ac:dyDescent="0.25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 x14ac:dyDescent="0.25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 x14ac:dyDescent="0.25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 x14ac:dyDescent="0.25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 x14ac:dyDescent="0.25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 x14ac:dyDescent="0.25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 x14ac:dyDescent="0.25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 x14ac:dyDescent="0.25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 x14ac:dyDescent="0.25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 x14ac:dyDescent="0.25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 x14ac:dyDescent="0.25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 x14ac:dyDescent="0.25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 x14ac:dyDescent="0.25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 x14ac:dyDescent="0.25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 x14ac:dyDescent="0.25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 x14ac:dyDescent="0.25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 x14ac:dyDescent="0.25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 x14ac:dyDescent="0.25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 x14ac:dyDescent="0.25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 x14ac:dyDescent="0.25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 x14ac:dyDescent="0.25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 x14ac:dyDescent="0.25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 x14ac:dyDescent="0.25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 x14ac:dyDescent="0.25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 x14ac:dyDescent="0.25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 x14ac:dyDescent="0.25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 x14ac:dyDescent="0.25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 x14ac:dyDescent="0.25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 x14ac:dyDescent="0.25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 x14ac:dyDescent="0.25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 x14ac:dyDescent="0.25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 x14ac:dyDescent="0.25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 x14ac:dyDescent="0.25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 x14ac:dyDescent="0.25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 x14ac:dyDescent="0.25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 x14ac:dyDescent="0.25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 x14ac:dyDescent="0.25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 x14ac:dyDescent="0.25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 x14ac:dyDescent="0.25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 x14ac:dyDescent="0.25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 x14ac:dyDescent="0.25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 x14ac:dyDescent="0.25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 x14ac:dyDescent="0.25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 x14ac:dyDescent="0.25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 x14ac:dyDescent="0.25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 x14ac:dyDescent="0.25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 x14ac:dyDescent="0.25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 x14ac:dyDescent="0.25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 x14ac:dyDescent="0.25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 x14ac:dyDescent="0.25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 x14ac:dyDescent="0.25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 x14ac:dyDescent="0.25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 x14ac:dyDescent="0.25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 x14ac:dyDescent="0.25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 x14ac:dyDescent="0.25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 x14ac:dyDescent="0.25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 x14ac:dyDescent="0.25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 x14ac:dyDescent="0.25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 x14ac:dyDescent="0.25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 x14ac:dyDescent="0.25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 x14ac:dyDescent="0.25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 x14ac:dyDescent="0.25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 x14ac:dyDescent="0.25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 x14ac:dyDescent="0.25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 x14ac:dyDescent="0.25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 x14ac:dyDescent="0.25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 x14ac:dyDescent="0.25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 x14ac:dyDescent="0.25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 x14ac:dyDescent="0.25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 x14ac:dyDescent="0.25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 x14ac:dyDescent="0.25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 x14ac:dyDescent="0.25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 x14ac:dyDescent="0.25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 x14ac:dyDescent="0.25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 x14ac:dyDescent="0.25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 x14ac:dyDescent="0.25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 x14ac:dyDescent="0.25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 x14ac:dyDescent="0.25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 x14ac:dyDescent="0.25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 x14ac:dyDescent="0.25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 x14ac:dyDescent="0.25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 x14ac:dyDescent="0.25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 x14ac:dyDescent="0.25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 x14ac:dyDescent="0.25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 x14ac:dyDescent="0.25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 x14ac:dyDescent="0.25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 x14ac:dyDescent="0.25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 x14ac:dyDescent="0.25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 x14ac:dyDescent="0.25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 x14ac:dyDescent="0.25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 x14ac:dyDescent="0.25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 x14ac:dyDescent="0.25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 x14ac:dyDescent="0.25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 x14ac:dyDescent="0.25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 x14ac:dyDescent="0.25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 x14ac:dyDescent="0.25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 x14ac:dyDescent="0.25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 x14ac:dyDescent="0.25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 x14ac:dyDescent="0.25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 x14ac:dyDescent="0.25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 x14ac:dyDescent="0.25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 x14ac:dyDescent="0.25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 x14ac:dyDescent="0.25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 x14ac:dyDescent="0.25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 x14ac:dyDescent="0.25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 x14ac:dyDescent="0.25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 x14ac:dyDescent="0.25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 x14ac:dyDescent="0.25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 x14ac:dyDescent="0.25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 x14ac:dyDescent="0.25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 x14ac:dyDescent="0.25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 x14ac:dyDescent="0.25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 x14ac:dyDescent="0.25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 x14ac:dyDescent="0.25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 x14ac:dyDescent="0.25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 x14ac:dyDescent="0.25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 x14ac:dyDescent="0.25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 x14ac:dyDescent="0.25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 x14ac:dyDescent="0.25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 x14ac:dyDescent="0.25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 x14ac:dyDescent="0.25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 x14ac:dyDescent="0.25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 x14ac:dyDescent="0.25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 x14ac:dyDescent="0.25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 x14ac:dyDescent="0.25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 x14ac:dyDescent="0.25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 x14ac:dyDescent="0.25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 x14ac:dyDescent="0.25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 x14ac:dyDescent="0.25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 x14ac:dyDescent="0.25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 x14ac:dyDescent="0.25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 x14ac:dyDescent="0.25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 x14ac:dyDescent="0.25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 x14ac:dyDescent="0.25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 x14ac:dyDescent="0.25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 x14ac:dyDescent="0.25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 x14ac:dyDescent="0.25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 x14ac:dyDescent="0.25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 x14ac:dyDescent="0.25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 x14ac:dyDescent="0.25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 x14ac:dyDescent="0.25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 x14ac:dyDescent="0.25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 x14ac:dyDescent="0.25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 x14ac:dyDescent="0.25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 x14ac:dyDescent="0.25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 x14ac:dyDescent="0.25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 x14ac:dyDescent="0.25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 x14ac:dyDescent="0.25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 x14ac:dyDescent="0.25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 x14ac:dyDescent="0.25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 x14ac:dyDescent="0.25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 x14ac:dyDescent="0.25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 x14ac:dyDescent="0.25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 x14ac:dyDescent="0.25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 x14ac:dyDescent="0.25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 x14ac:dyDescent="0.25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 x14ac:dyDescent="0.25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 x14ac:dyDescent="0.25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 x14ac:dyDescent="0.25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 x14ac:dyDescent="0.25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 x14ac:dyDescent="0.25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 x14ac:dyDescent="0.25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 x14ac:dyDescent="0.25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 x14ac:dyDescent="0.25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 x14ac:dyDescent="0.25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 x14ac:dyDescent="0.25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 x14ac:dyDescent="0.25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 x14ac:dyDescent="0.25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 x14ac:dyDescent="0.25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 x14ac:dyDescent="0.25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 x14ac:dyDescent="0.25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 x14ac:dyDescent="0.25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 x14ac:dyDescent="0.25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 x14ac:dyDescent="0.25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 x14ac:dyDescent="0.25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 x14ac:dyDescent="0.25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 x14ac:dyDescent="0.25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 x14ac:dyDescent="0.25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 x14ac:dyDescent="0.25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 x14ac:dyDescent="0.25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 x14ac:dyDescent="0.25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 x14ac:dyDescent="0.25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 x14ac:dyDescent="0.25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 x14ac:dyDescent="0.25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 x14ac:dyDescent="0.25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 x14ac:dyDescent="0.25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 x14ac:dyDescent="0.25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 x14ac:dyDescent="0.25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 x14ac:dyDescent="0.25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 x14ac:dyDescent="0.25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 x14ac:dyDescent="0.25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 x14ac:dyDescent="0.25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 x14ac:dyDescent="0.25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 x14ac:dyDescent="0.25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 x14ac:dyDescent="0.25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 x14ac:dyDescent="0.25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 x14ac:dyDescent="0.25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 x14ac:dyDescent="0.25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 x14ac:dyDescent="0.25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 x14ac:dyDescent="0.25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 x14ac:dyDescent="0.25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 x14ac:dyDescent="0.25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 x14ac:dyDescent="0.25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 x14ac:dyDescent="0.25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 x14ac:dyDescent="0.25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 x14ac:dyDescent="0.25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 x14ac:dyDescent="0.25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 x14ac:dyDescent="0.25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 x14ac:dyDescent="0.25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 x14ac:dyDescent="0.25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 x14ac:dyDescent="0.25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 x14ac:dyDescent="0.25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 x14ac:dyDescent="0.25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 x14ac:dyDescent="0.25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 x14ac:dyDescent="0.25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 x14ac:dyDescent="0.25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 x14ac:dyDescent="0.25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 x14ac:dyDescent="0.25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 x14ac:dyDescent="0.25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 x14ac:dyDescent="0.25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 x14ac:dyDescent="0.25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 x14ac:dyDescent="0.25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 x14ac:dyDescent="0.25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 x14ac:dyDescent="0.25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 x14ac:dyDescent="0.25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 x14ac:dyDescent="0.25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 x14ac:dyDescent="0.25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 x14ac:dyDescent="0.25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 x14ac:dyDescent="0.25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 x14ac:dyDescent="0.25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 x14ac:dyDescent="0.25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 x14ac:dyDescent="0.25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 x14ac:dyDescent="0.25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 x14ac:dyDescent="0.25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 x14ac:dyDescent="0.25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 x14ac:dyDescent="0.25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 x14ac:dyDescent="0.25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 x14ac:dyDescent="0.25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 x14ac:dyDescent="0.25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 x14ac:dyDescent="0.25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 x14ac:dyDescent="0.25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 x14ac:dyDescent="0.25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 x14ac:dyDescent="0.25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 x14ac:dyDescent="0.25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 x14ac:dyDescent="0.25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 x14ac:dyDescent="0.25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 x14ac:dyDescent="0.25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 x14ac:dyDescent="0.25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 x14ac:dyDescent="0.25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 x14ac:dyDescent="0.25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 x14ac:dyDescent="0.25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 x14ac:dyDescent="0.25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 x14ac:dyDescent="0.25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 x14ac:dyDescent="0.25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 x14ac:dyDescent="0.25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 x14ac:dyDescent="0.25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 x14ac:dyDescent="0.25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 x14ac:dyDescent="0.25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 x14ac:dyDescent="0.25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 x14ac:dyDescent="0.25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 x14ac:dyDescent="0.25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 x14ac:dyDescent="0.25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 x14ac:dyDescent="0.25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 x14ac:dyDescent="0.25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 x14ac:dyDescent="0.25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 x14ac:dyDescent="0.25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 x14ac:dyDescent="0.25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 x14ac:dyDescent="0.25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 x14ac:dyDescent="0.25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 x14ac:dyDescent="0.25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 x14ac:dyDescent="0.25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 x14ac:dyDescent="0.25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 x14ac:dyDescent="0.25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 x14ac:dyDescent="0.25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 x14ac:dyDescent="0.25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 x14ac:dyDescent="0.25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 x14ac:dyDescent="0.25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 x14ac:dyDescent="0.25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 x14ac:dyDescent="0.25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 x14ac:dyDescent="0.25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 x14ac:dyDescent="0.25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 x14ac:dyDescent="0.25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 x14ac:dyDescent="0.25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 x14ac:dyDescent="0.25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 x14ac:dyDescent="0.25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 x14ac:dyDescent="0.25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 x14ac:dyDescent="0.25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 x14ac:dyDescent="0.25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 x14ac:dyDescent="0.25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 x14ac:dyDescent="0.25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 x14ac:dyDescent="0.25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 x14ac:dyDescent="0.25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 x14ac:dyDescent="0.25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 x14ac:dyDescent="0.25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 x14ac:dyDescent="0.25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 x14ac:dyDescent="0.25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 x14ac:dyDescent="0.25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 x14ac:dyDescent="0.25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 x14ac:dyDescent="0.25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 x14ac:dyDescent="0.25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 x14ac:dyDescent="0.25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 x14ac:dyDescent="0.25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 x14ac:dyDescent="0.25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 x14ac:dyDescent="0.25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 x14ac:dyDescent="0.25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 x14ac:dyDescent="0.25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 x14ac:dyDescent="0.25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 x14ac:dyDescent="0.25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 x14ac:dyDescent="0.25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 x14ac:dyDescent="0.25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 x14ac:dyDescent="0.25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 x14ac:dyDescent="0.25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 x14ac:dyDescent="0.25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 x14ac:dyDescent="0.25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 x14ac:dyDescent="0.25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 x14ac:dyDescent="0.25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 x14ac:dyDescent="0.25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 x14ac:dyDescent="0.25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 x14ac:dyDescent="0.25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 x14ac:dyDescent="0.25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 x14ac:dyDescent="0.25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 x14ac:dyDescent="0.25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 x14ac:dyDescent="0.25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 x14ac:dyDescent="0.25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 x14ac:dyDescent="0.25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 x14ac:dyDescent="0.25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 x14ac:dyDescent="0.25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 x14ac:dyDescent="0.25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 x14ac:dyDescent="0.25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 x14ac:dyDescent="0.25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 x14ac:dyDescent="0.25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 x14ac:dyDescent="0.25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 x14ac:dyDescent="0.25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 x14ac:dyDescent="0.25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 x14ac:dyDescent="0.25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 x14ac:dyDescent="0.25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 x14ac:dyDescent="0.25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 x14ac:dyDescent="0.25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 x14ac:dyDescent="0.25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 x14ac:dyDescent="0.25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 x14ac:dyDescent="0.25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 x14ac:dyDescent="0.25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 x14ac:dyDescent="0.25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 x14ac:dyDescent="0.25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 x14ac:dyDescent="0.25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 x14ac:dyDescent="0.25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 x14ac:dyDescent="0.25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 x14ac:dyDescent="0.25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 x14ac:dyDescent="0.25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 x14ac:dyDescent="0.25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 x14ac:dyDescent="0.25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 x14ac:dyDescent="0.25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 x14ac:dyDescent="0.25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 x14ac:dyDescent="0.25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 x14ac:dyDescent="0.25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 x14ac:dyDescent="0.25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 x14ac:dyDescent="0.25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 x14ac:dyDescent="0.25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 x14ac:dyDescent="0.25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 x14ac:dyDescent="0.25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 x14ac:dyDescent="0.25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 x14ac:dyDescent="0.25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 x14ac:dyDescent="0.25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 x14ac:dyDescent="0.25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 x14ac:dyDescent="0.25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 x14ac:dyDescent="0.25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 x14ac:dyDescent="0.25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 x14ac:dyDescent="0.25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 x14ac:dyDescent="0.25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 x14ac:dyDescent="0.25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 x14ac:dyDescent="0.25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 x14ac:dyDescent="0.25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 x14ac:dyDescent="0.25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 x14ac:dyDescent="0.25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 x14ac:dyDescent="0.25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 x14ac:dyDescent="0.25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 x14ac:dyDescent="0.25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 x14ac:dyDescent="0.25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 x14ac:dyDescent="0.25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 x14ac:dyDescent="0.25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 x14ac:dyDescent="0.25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 x14ac:dyDescent="0.25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 x14ac:dyDescent="0.25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 x14ac:dyDescent="0.25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 x14ac:dyDescent="0.25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 x14ac:dyDescent="0.25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 x14ac:dyDescent="0.25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 x14ac:dyDescent="0.25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 x14ac:dyDescent="0.25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 x14ac:dyDescent="0.25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 x14ac:dyDescent="0.25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 x14ac:dyDescent="0.25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 x14ac:dyDescent="0.25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 x14ac:dyDescent="0.25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 x14ac:dyDescent="0.25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 x14ac:dyDescent="0.25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 x14ac:dyDescent="0.25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 x14ac:dyDescent="0.25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 x14ac:dyDescent="0.25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 x14ac:dyDescent="0.25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 x14ac:dyDescent="0.25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 x14ac:dyDescent="0.25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 x14ac:dyDescent="0.25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 x14ac:dyDescent="0.25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 x14ac:dyDescent="0.25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 x14ac:dyDescent="0.25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 x14ac:dyDescent="0.25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 x14ac:dyDescent="0.25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 x14ac:dyDescent="0.25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 x14ac:dyDescent="0.25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 x14ac:dyDescent="0.25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 x14ac:dyDescent="0.25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 x14ac:dyDescent="0.25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 x14ac:dyDescent="0.25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 x14ac:dyDescent="0.25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 x14ac:dyDescent="0.25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 x14ac:dyDescent="0.25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 x14ac:dyDescent="0.25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 x14ac:dyDescent="0.25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 x14ac:dyDescent="0.25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 x14ac:dyDescent="0.25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 x14ac:dyDescent="0.25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 x14ac:dyDescent="0.25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 x14ac:dyDescent="0.25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 x14ac:dyDescent="0.25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 x14ac:dyDescent="0.25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 x14ac:dyDescent="0.25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 x14ac:dyDescent="0.25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 x14ac:dyDescent="0.25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 x14ac:dyDescent="0.25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 x14ac:dyDescent="0.25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 x14ac:dyDescent="0.25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 x14ac:dyDescent="0.25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 x14ac:dyDescent="0.25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 x14ac:dyDescent="0.25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 x14ac:dyDescent="0.25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 x14ac:dyDescent="0.25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 x14ac:dyDescent="0.25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 x14ac:dyDescent="0.25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 x14ac:dyDescent="0.25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 x14ac:dyDescent="0.25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 x14ac:dyDescent="0.25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 x14ac:dyDescent="0.25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 x14ac:dyDescent="0.25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 x14ac:dyDescent="0.25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 x14ac:dyDescent="0.25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 x14ac:dyDescent="0.25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 x14ac:dyDescent="0.25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 x14ac:dyDescent="0.25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 x14ac:dyDescent="0.25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 x14ac:dyDescent="0.25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 x14ac:dyDescent="0.25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 x14ac:dyDescent="0.25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 x14ac:dyDescent="0.25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 x14ac:dyDescent="0.25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 x14ac:dyDescent="0.25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 x14ac:dyDescent="0.25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 x14ac:dyDescent="0.25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 x14ac:dyDescent="0.25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 x14ac:dyDescent="0.25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 x14ac:dyDescent="0.25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 x14ac:dyDescent="0.25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 x14ac:dyDescent="0.25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 x14ac:dyDescent="0.25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 x14ac:dyDescent="0.25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 x14ac:dyDescent="0.25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 x14ac:dyDescent="0.25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 x14ac:dyDescent="0.25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 x14ac:dyDescent="0.25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 x14ac:dyDescent="0.25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 x14ac:dyDescent="0.25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 x14ac:dyDescent="0.25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 x14ac:dyDescent="0.25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 x14ac:dyDescent="0.25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 x14ac:dyDescent="0.25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 x14ac:dyDescent="0.25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 x14ac:dyDescent="0.25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 x14ac:dyDescent="0.25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 x14ac:dyDescent="0.25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 x14ac:dyDescent="0.25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 x14ac:dyDescent="0.25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 x14ac:dyDescent="0.25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 x14ac:dyDescent="0.25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 x14ac:dyDescent="0.25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 x14ac:dyDescent="0.25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 x14ac:dyDescent="0.25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 x14ac:dyDescent="0.25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 x14ac:dyDescent="0.25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 x14ac:dyDescent="0.25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 x14ac:dyDescent="0.25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 x14ac:dyDescent="0.25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 x14ac:dyDescent="0.25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 x14ac:dyDescent="0.25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 x14ac:dyDescent="0.25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 x14ac:dyDescent="0.25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 x14ac:dyDescent="0.25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 x14ac:dyDescent="0.25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 x14ac:dyDescent="0.25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 x14ac:dyDescent="0.25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 x14ac:dyDescent="0.25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 x14ac:dyDescent="0.25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 x14ac:dyDescent="0.25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 x14ac:dyDescent="0.25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 x14ac:dyDescent="0.25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 x14ac:dyDescent="0.25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 x14ac:dyDescent="0.25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 x14ac:dyDescent="0.25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 x14ac:dyDescent="0.25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 x14ac:dyDescent="0.25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 x14ac:dyDescent="0.25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 x14ac:dyDescent="0.25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 x14ac:dyDescent="0.25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 x14ac:dyDescent="0.25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 x14ac:dyDescent="0.25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 x14ac:dyDescent="0.25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 x14ac:dyDescent="0.25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 x14ac:dyDescent="0.25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 x14ac:dyDescent="0.25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 x14ac:dyDescent="0.25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 x14ac:dyDescent="0.25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 x14ac:dyDescent="0.25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 x14ac:dyDescent="0.25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 x14ac:dyDescent="0.25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 x14ac:dyDescent="0.25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 x14ac:dyDescent="0.25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 x14ac:dyDescent="0.25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 x14ac:dyDescent="0.25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 x14ac:dyDescent="0.25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 x14ac:dyDescent="0.25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 x14ac:dyDescent="0.25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 x14ac:dyDescent="0.25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 x14ac:dyDescent="0.25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 x14ac:dyDescent="0.25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 x14ac:dyDescent="0.25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 x14ac:dyDescent="0.25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 x14ac:dyDescent="0.25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 x14ac:dyDescent="0.25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 x14ac:dyDescent="0.25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 x14ac:dyDescent="0.25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 x14ac:dyDescent="0.25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 x14ac:dyDescent="0.25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 x14ac:dyDescent="0.25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 x14ac:dyDescent="0.25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 x14ac:dyDescent="0.25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 x14ac:dyDescent="0.25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 x14ac:dyDescent="0.25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 x14ac:dyDescent="0.25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 x14ac:dyDescent="0.25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 x14ac:dyDescent="0.25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 x14ac:dyDescent="0.25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 x14ac:dyDescent="0.25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 x14ac:dyDescent="0.25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 x14ac:dyDescent="0.25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 x14ac:dyDescent="0.25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 x14ac:dyDescent="0.25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 x14ac:dyDescent="0.25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 x14ac:dyDescent="0.25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 x14ac:dyDescent="0.25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 x14ac:dyDescent="0.25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 x14ac:dyDescent="0.25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 x14ac:dyDescent="0.25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 x14ac:dyDescent="0.25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 x14ac:dyDescent="0.25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 x14ac:dyDescent="0.25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 x14ac:dyDescent="0.25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 x14ac:dyDescent="0.25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 x14ac:dyDescent="0.25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 x14ac:dyDescent="0.25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 x14ac:dyDescent="0.25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 x14ac:dyDescent="0.25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 x14ac:dyDescent="0.25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 x14ac:dyDescent="0.25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 x14ac:dyDescent="0.25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 x14ac:dyDescent="0.25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 x14ac:dyDescent="0.25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 x14ac:dyDescent="0.25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 x14ac:dyDescent="0.25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 x14ac:dyDescent="0.25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 x14ac:dyDescent="0.25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 x14ac:dyDescent="0.25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 x14ac:dyDescent="0.25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 x14ac:dyDescent="0.25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 x14ac:dyDescent="0.25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 x14ac:dyDescent="0.25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 x14ac:dyDescent="0.25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 x14ac:dyDescent="0.25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 x14ac:dyDescent="0.25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 x14ac:dyDescent="0.25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 x14ac:dyDescent="0.25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 x14ac:dyDescent="0.25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 x14ac:dyDescent="0.25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 x14ac:dyDescent="0.25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 x14ac:dyDescent="0.25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 x14ac:dyDescent="0.25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 x14ac:dyDescent="0.25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 x14ac:dyDescent="0.25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 x14ac:dyDescent="0.25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 x14ac:dyDescent="0.25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 x14ac:dyDescent="0.25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 x14ac:dyDescent="0.25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 x14ac:dyDescent="0.25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 x14ac:dyDescent="0.25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 x14ac:dyDescent="0.25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 x14ac:dyDescent="0.25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 x14ac:dyDescent="0.25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 x14ac:dyDescent="0.25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 x14ac:dyDescent="0.25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 x14ac:dyDescent="0.25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 x14ac:dyDescent="0.25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 x14ac:dyDescent="0.25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 x14ac:dyDescent="0.25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 x14ac:dyDescent="0.25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 x14ac:dyDescent="0.25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 x14ac:dyDescent="0.25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 x14ac:dyDescent="0.25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 x14ac:dyDescent="0.25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 x14ac:dyDescent="0.25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 x14ac:dyDescent="0.25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 x14ac:dyDescent="0.25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 x14ac:dyDescent="0.25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 x14ac:dyDescent="0.25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 x14ac:dyDescent="0.25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 x14ac:dyDescent="0.25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 x14ac:dyDescent="0.25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 x14ac:dyDescent="0.25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 x14ac:dyDescent="0.25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 x14ac:dyDescent="0.25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 x14ac:dyDescent="0.25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 x14ac:dyDescent="0.25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 x14ac:dyDescent="0.25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 x14ac:dyDescent="0.25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 x14ac:dyDescent="0.25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 x14ac:dyDescent="0.25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 x14ac:dyDescent="0.25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 x14ac:dyDescent="0.25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 x14ac:dyDescent="0.25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 x14ac:dyDescent="0.25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 x14ac:dyDescent="0.25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 x14ac:dyDescent="0.25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 x14ac:dyDescent="0.25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 x14ac:dyDescent="0.25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 x14ac:dyDescent="0.25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 x14ac:dyDescent="0.25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 x14ac:dyDescent="0.25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 x14ac:dyDescent="0.25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 x14ac:dyDescent="0.25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 x14ac:dyDescent="0.25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 x14ac:dyDescent="0.25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 x14ac:dyDescent="0.25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 x14ac:dyDescent="0.25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 x14ac:dyDescent="0.25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 x14ac:dyDescent="0.25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 x14ac:dyDescent="0.25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 x14ac:dyDescent="0.25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 x14ac:dyDescent="0.25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 x14ac:dyDescent="0.25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 x14ac:dyDescent="0.25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 x14ac:dyDescent="0.25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 x14ac:dyDescent="0.25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 x14ac:dyDescent="0.25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 x14ac:dyDescent="0.25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 x14ac:dyDescent="0.25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 x14ac:dyDescent="0.25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 x14ac:dyDescent="0.25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 x14ac:dyDescent="0.25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 x14ac:dyDescent="0.25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 x14ac:dyDescent="0.25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 x14ac:dyDescent="0.25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 x14ac:dyDescent="0.25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 x14ac:dyDescent="0.25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 x14ac:dyDescent="0.25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 x14ac:dyDescent="0.25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 x14ac:dyDescent="0.25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 x14ac:dyDescent="0.25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 x14ac:dyDescent="0.25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 x14ac:dyDescent="0.25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 x14ac:dyDescent="0.25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 x14ac:dyDescent="0.25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 x14ac:dyDescent="0.25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 x14ac:dyDescent="0.25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 x14ac:dyDescent="0.25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 x14ac:dyDescent="0.25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 x14ac:dyDescent="0.25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 x14ac:dyDescent="0.25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 x14ac:dyDescent="0.25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 x14ac:dyDescent="0.25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 x14ac:dyDescent="0.25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 x14ac:dyDescent="0.25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 x14ac:dyDescent="0.25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 x14ac:dyDescent="0.25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 x14ac:dyDescent="0.25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 x14ac:dyDescent="0.25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 x14ac:dyDescent="0.25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 x14ac:dyDescent="0.25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 x14ac:dyDescent="0.25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 x14ac:dyDescent="0.25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 x14ac:dyDescent="0.25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 x14ac:dyDescent="0.25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 x14ac:dyDescent="0.25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 x14ac:dyDescent="0.25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 x14ac:dyDescent="0.25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 x14ac:dyDescent="0.25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 x14ac:dyDescent="0.25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 x14ac:dyDescent="0.25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 x14ac:dyDescent="0.25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 x14ac:dyDescent="0.25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 x14ac:dyDescent="0.25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 x14ac:dyDescent="0.25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 x14ac:dyDescent="0.25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 x14ac:dyDescent="0.25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 x14ac:dyDescent="0.25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 x14ac:dyDescent="0.25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 x14ac:dyDescent="0.25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 x14ac:dyDescent="0.25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 x14ac:dyDescent="0.25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 x14ac:dyDescent="0.25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 x14ac:dyDescent="0.25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 x14ac:dyDescent="0.25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 x14ac:dyDescent="0.25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 x14ac:dyDescent="0.25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 x14ac:dyDescent="0.25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 x14ac:dyDescent="0.25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 x14ac:dyDescent="0.25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 x14ac:dyDescent="0.25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 x14ac:dyDescent="0.25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 x14ac:dyDescent="0.25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 x14ac:dyDescent="0.25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 x14ac:dyDescent="0.25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 x14ac:dyDescent="0.25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 x14ac:dyDescent="0.25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 x14ac:dyDescent="0.25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 x14ac:dyDescent="0.25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 x14ac:dyDescent="0.25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 x14ac:dyDescent="0.25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 x14ac:dyDescent="0.25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 x14ac:dyDescent="0.25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 x14ac:dyDescent="0.25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 x14ac:dyDescent="0.25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 x14ac:dyDescent="0.25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 x14ac:dyDescent="0.25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 x14ac:dyDescent="0.25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 x14ac:dyDescent="0.25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 x14ac:dyDescent="0.25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 x14ac:dyDescent="0.25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 x14ac:dyDescent="0.25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 x14ac:dyDescent="0.25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 x14ac:dyDescent="0.25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 x14ac:dyDescent="0.25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 x14ac:dyDescent="0.25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 x14ac:dyDescent="0.25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 x14ac:dyDescent="0.25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 x14ac:dyDescent="0.25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 x14ac:dyDescent="0.25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 x14ac:dyDescent="0.25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 x14ac:dyDescent="0.25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 x14ac:dyDescent="0.25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 x14ac:dyDescent="0.25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 x14ac:dyDescent="0.25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 x14ac:dyDescent="0.25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 x14ac:dyDescent="0.25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 x14ac:dyDescent="0.25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 x14ac:dyDescent="0.25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 x14ac:dyDescent="0.25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 x14ac:dyDescent="0.25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 x14ac:dyDescent="0.25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 x14ac:dyDescent="0.25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 x14ac:dyDescent="0.25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 x14ac:dyDescent="0.25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 x14ac:dyDescent="0.25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 x14ac:dyDescent="0.25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 x14ac:dyDescent="0.25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 x14ac:dyDescent="0.25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 x14ac:dyDescent="0.25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 x14ac:dyDescent="0.25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 x14ac:dyDescent="0.25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 x14ac:dyDescent="0.25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 x14ac:dyDescent="0.25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 x14ac:dyDescent="0.25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 x14ac:dyDescent="0.25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 x14ac:dyDescent="0.25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 x14ac:dyDescent="0.25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 x14ac:dyDescent="0.25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 x14ac:dyDescent="0.25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 x14ac:dyDescent="0.25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 x14ac:dyDescent="0.25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 x14ac:dyDescent="0.25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 x14ac:dyDescent="0.25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 x14ac:dyDescent="0.25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 x14ac:dyDescent="0.25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 x14ac:dyDescent="0.25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 x14ac:dyDescent="0.25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 x14ac:dyDescent="0.25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 x14ac:dyDescent="0.25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 x14ac:dyDescent="0.25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 x14ac:dyDescent="0.25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 x14ac:dyDescent="0.25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 x14ac:dyDescent="0.25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 x14ac:dyDescent="0.25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 x14ac:dyDescent="0.25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 x14ac:dyDescent="0.25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 x14ac:dyDescent="0.25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 x14ac:dyDescent="0.25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 x14ac:dyDescent="0.25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 x14ac:dyDescent="0.25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 x14ac:dyDescent="0.25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 x14ac:dyDescent="0.25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 x14ac:dyDescent="0.25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 x14ac:dyDescent="0.25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 x14ac:dyDescent="0.25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 x14ac:dyDescent="0.25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 x14ac:dyDescent="0.25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 x14ac:dyDescent="0.25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 x14ac:dyDescent="0.25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 x14ac:dyDescent="0.25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 x14ac:dyDescent="0.25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 x14ac:dyDescent="0.25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 x14ac:dyDescent="0.25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 x14ac:dyDescent="0.25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 x14ac:dyDescent="0.25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 x14ac:dyDescent="0.25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 x14ac:dyDescent="0.25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 x14ac:dyDescent="0.25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 x14ac:dyDescent="0.25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 x14ac:dyDescent="0.25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 x14ac:dyDescent="0.25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 x14ac:dyDescent="0.25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 x14ac:dyDescent="0.25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 x14ac:dyDescent="0.25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 x14ac:dyDescent="0.25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 x14ac:dyDescent="0.25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 x14ac:dyDescent="0.25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 x14ac:dyDescent="0.25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 x14ac:dyDescent="0.25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 x14ac:dyDescent="0.25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 x14ac:dyDescent="0.25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 x14ac:dyDescent="0.25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 x14ac:dyDescent="0.25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 x14ac:dyDescent="0.25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 x14ac:dyDescent="0.25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 x14ac:dyDescent="0.25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 x14ac:dyDescent="0.25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 x14ac:dyDescent="0.25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 x14ac:dyDescent="0.25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 x14ac:dyDescent="0.25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 x14ac:dyDescent="0.25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 x14ac:dyDescent="0.25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 x14ac:dyDescent="0.25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 x14ac:dyDescent="0.25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 x14ac:dyDescent="0.25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 x14ac:dyDescent="0.25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 x14ac:dyDescent="0.25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 x14ac:dyDescent="0.25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 x14ac:dyDescent="0.25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 x14ac:dyDescent="0.25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 x14ac:dyDescent="0.25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 x14ac:dyDescent="0.25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 x14ac:dyDescent="0.25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 x14ac:dyDescent="0.25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 x14ac:dyDescent="0.25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 x14ac:dyDescent="0.25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 x14ac:dyDescent="0.25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 x14ac:dyDescent="0.25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 x14ac:dyDescent="0.25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 x14ac:dyDescent="0.25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 x14ac:dyDescent="0.25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 x14ac:dyDescent="0.25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 x14ac:dyDescent="0.25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 x14ac:dyDescent="0.25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 x14ac:dyDescent="0.25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 x14ac:dyDescent="0.25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 x14ac:dyDescent="0.25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 x14ac:dyDescent="0.25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 x14ac:dyDescent="0.25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 x14ac:dyDescent="0.25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 x14ac:dyDescent="0.25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 x14ac:dyDescent="0.25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 x14ac:dyDescent="0.25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 x14ac:dyDescent="0.25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 x14ac:dyDescent="0.25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 x14ac:dyDescent="0.25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 x14ac:dyDescent="0.25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 x14ac:dyDescent="0.25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 x14ac:dyDescent="0.25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 x14ac:dyDescent="0.25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 x14ac:dyDescent="0.25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 x14ac:dyDescent="0.25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 x14ac:dyDescent="0.25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 x14ac:dyDescent="0.25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 x14ac:dyDescent="0.25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 x14ac:dyDescent="0.25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 x14ac:dyDescent="0.25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 x14ac:dyDescent="0.25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 x14ac:dyDescent="0.25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 x14ac:dyDescent="0.25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 x14ac:dyDescent="0.25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 x14ac:dyDescent="0.25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 x14ac:dyDescent="0.25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 x14ac:dyDescent="0.25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 x14ac:dyDescent="0.25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 x14ac:dyDescent="0.25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 x14ac:dyDescent="0.25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 x14ac:dyDescent="0.25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 x14ac:dyDescent="0.25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 x14ac:dyDescent="0.25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 x14ac:dyDescent="0.25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 x14ac:dyDescent="0.25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 x14ac:dyDescent="0.25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 x14ac:dyDescent="0.25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 x14ac:dyDescent="0.25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 x14ac:dyDescent="0.25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 x14ac:dyDescent="0.25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 x14ac:dyDescent="0.25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 x14ac:dyDescent="0.25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 x14ac:dyDescent="0.25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 x14ac:dyDescent="0.25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 x14ac:dyDescent="0.25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 x14ac:dyDescent="0.25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 x14ac:dyDescent="0.25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 x14ac:dyDescent="0.25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 x14ac:dyDescent="0.25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 x14ac:dyDescent="0.25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 x14ac:dyDescent="0.25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 x14ac:dyDescent="0.25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 x14ac:dyDescent="0.25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 x14ac:dyDescent="0.25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 x14ac:dyDescent="0.25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 x14ac:dyDescent="0.25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 x14ac:dyDescent="0.25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 x14ac:dyDescent="0.25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 x14ac:dyDescent="0.25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 x14ac:dyDescent="0.25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 x14ac:dyDescent="0.25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 x14ac:dyDescent="0.25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 x14ac:dyDescent="0.25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 x14ac:dyDescent="0.25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 x14ac:dyDescent="0.25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 x14ac:dyDescent="0.25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 x14ac:dyDescent="0.25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 x14ac:dyDescent="0.25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 x14ac:dyDescent="0.25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 x14ac:dyDescent="0.25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 x14ac:dyDescent="0.25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 x14ac:dyDescent="0.25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 x14ac:dyDescent="0.25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 x14ac:dyDescent="0.25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 x14ac:dyDescent="0.25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 x14ac:dyDescent="0.25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 x14ac:dyDescent="0.25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 x14ac:dyDescent="0.25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 x14ac:dyDescent="0.25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 x14ac:dyDescent="0.25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 x14ac:dyDescent="0.25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 x14ac:dyDescent="0.25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 x14ac:dyDescent="0.25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 x14ac:dyDescent="0.25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 x14ac:dyDescent="0.25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 x14ac:dyDescent="0.25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 x14ac:dyDescent="0.25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 x14ac:dyDescent="0.25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 x14ac:dyDescent="0.25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 x14ac:dyDescent="0.25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 x14ac:dyDescent="0.25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 x14ac:dyDescent="0.25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 x14ac:dyDescent="0.25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 x14ac:dyDescent="0.25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 x14ac:dyDescent="0.25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 x14ac:dyDescent="0.25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 x14ac:dyDescent="0.25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 x14ac:dyDescent="0.25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 x14ac:dyDescent="0.25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 x14ac:dyDescent="0.25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 x14ac:dyDescent="0.25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 x14ac:dyDescent="0.25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 x14ac:dyDescent="0.25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 x14ac:dyDescent="0.25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 x14ac:dyDescent="0.25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 x14ac:dyDescent="0.25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 x14ac:dyDescent="0.25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 x14ac:dyDescent="0.25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 x14ac:dyDescent="0.25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 x14ac:dyDescent="0.25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 x14ac:dyDescent="0.25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 x14ac:dyDescent="0.25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 x14ac:dyDescent="0.25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 x14ac:dyDescent="0.25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 x14ac:dyDescent="0.25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 x14ac:dyDescent="0.25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 x14ac:dyDescent="0.25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 x14ac:dyDescent="0.25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 x14ac:dyDescent="0.25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 x14ac:dyDescent="0.25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 x14ac:dyDescent="0.25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 x14ac:dyDescent="0.25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 x14ac:dyDescent="0.25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 x14ac:dyDescent="0.25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 x14ac:dyDescent="0.25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 x14ac:dyDescent="0.25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 x14ac:dyDescent="0.25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 x14ac:dyDescent="0.25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 x14ac:dyDescent="0.25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 x14ac:dyDescent="0.25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 x14ac:dyDescent="0.25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 x14ac:dyDescent="0.25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 x14ac:dyDescent="0.25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 x14ac:dyDescent="0.25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 x14ac:dyDescent="0.25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 x14ac:dyDescent="0.25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 x14ac:dyDescent="0.25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 x14ac:dyDescent="0.25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 x14ac:dyDescent="0.25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 x14ac:dyDescent="0.25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 x14ac:dyDescent="0.25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 x14ac:dyDescent="0.25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 x14ac:dyDescent="0.25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 x14ac:dyDescent="0.25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 x14ac:dyDescent="0.25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 x14ac:dyDescent="0.25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 x14ac:dyDescent="0.25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 x14ac:dyDescent="0.25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 x14ac:dyDescent="0.25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 x14ac:dyDescent="0.25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 x14ac:dyDescent="0.25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 x14ac:dyDescent="0.25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 x14ac:dyDescent="0.25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 x14ac:dyDescent="0.25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 x14ac:dyDescent="0.25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 x14ac:dyDescent="0.25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 x14ac:dyDescent="0.25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 x14ac:dyDescent="0.25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 x14ac:dyDescent="0.25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 x14ac:dyDescent="0.25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 x14ac:dyDescent="0.25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 x14ac:dyDescent="0.25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 x14ac:dyDescent="0.25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 x14ac:dyDescent="0.25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 x14ac:dyDescent="0.25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 x14ac:dyDescent="0.25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 x14ac:dyDescent="0.25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 x14ac:dyDescent="0.25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 x14ac:dyDescent="0.25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 x14ac:dyDescent="0.25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 x14ac:dyDescent="0.25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 x14ac:dyDescent="0.25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 x14ac:dyDescent="0.25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 x14ac:dyDescent="0.25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 x14ac:dyDescent="0.25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 x14ac:dyDescent="0.25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 x14ac:dyDescent="0.25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 x14ac:dyDescent="0.25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 x14ac:dyDescent="0.25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 x14ac:dyDescent="0.25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 x14ac:dyDescent="0.25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 x14ac:dyDescent="0.25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 x14ac:dyDescent="0.25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 x14ac:dyDescent="0.25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D7" sqref="D7"/>
    </sheetView>
  </sheetViews>
  <sheetFormatPr defaultRowHeight="15" x14ac:dyDescent="0.2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 x14ac:dyDescent="0.3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 x14ac:dyDescent="0.35">
      <c r="A3" s="139" t="s">
        <v>94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.75" x14ac:dyDescent="0.25">
      <c r="A4" s="141" t="s">
        <v>35</v>
      </c>
      <c r="B4" s="142"/>
      <c r="C4" s="146" t="s">
        <v>54</v>
      </c>
      <c r="D4" s="146"/>
      <c r="E4" s="146"/>
      <c r="F4" s="67"/>
      <c r="G4" s="67"/>
      <c r="H4" s="67"/>
      <c r="I4" s="67"/>
      <c r="J4" s="67"/>
      <c r="K4" s="68"/>
      <c r="L4" s="67"/>
      <c r="M4" s="67"/>
      <c r="N4" s="67"/>
    </row>
    <row r="5" spans="1:14" ht="15.75" x14ac:dyDescent="0.2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3" t="s">
        <v>44</v>
      </c>
      <c r="K5" s="144"/>
      <c r="L5" s="145"/>
      <c r="M5" s="71" t="s">
        <v>45</v>
      </c>
      <c r="N5" s="70" t="s">
        <v>46</v>
      </c>
    </row>
    <row r="6" spans="1:14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x14ac:dyDescent="0.25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10" sqref="A10"/>
    </sheetView>
  </sheetViews>
  <sheetFormatPr defaultRowHeight="15" x14ac:dyDescent="0.2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 x14ac:dyDescent="0.25">
      <c r="A1" s="138" t="s">
        <v>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1" x14ac:dyDescent="0.35">
      <c r="A2" s="139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41" t="s">
        <v>35</v>
      </c>
      <c r="B3" s="142"/>
      <c r="C3" s="146" t="s">
        <v>36</v>
      </c>
      <c r="D3" s="146"/>
      <c r="E3" s="146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 x14ac:dyDescent="0.2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3" t="s">
        <v>44</v>
      </c>
      <c r="K4" s="144"/>
      <c r="L4" s="145"/>
      <c r="M4" s="71" t="s">
        <v>45</v>
      </c>
      <c r="N4" s="70" t="s">
        <v>46</v>
      </c>
    </row>
    <row r="5" spans="1:14" s="79" customFormat="1" ht="14.25" customHeight="1" x14ac:dyDescent="0.25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 x14ac:dyDescent="0.25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 x14ac:dyDescent="0.25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 x14ac:dyDescent="0.25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 x14ac:dyDescent="0.25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 x14ac:dyDescent="0.25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 x14ac:dyDescent="0.25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 x14ac:dyDescent="0.25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 x14ac:dyDescent="0.25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 x14ac:dyDescent="0.25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 x14ac:dyDescent="0.25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 x14ac:dyDescent="0.25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 x14ac:dyDescent="0.25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 x14ac:dyDescent="0.25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 x14ac:dyDescent="0.25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 x14ac:dyDescent="0.25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 x14ac:dyDescent="0.25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 x14ac:dyDescent="0.25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 x14ac:dyDescent="0.25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 x14ac:dyDescent="0.25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 x14ac:dyDescent="0.25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 x14ac:dyDescent="0.25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 x14ac:dyDescent="0.25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 x14ac:dyDescent="0.25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 x14ac:dyDescent="0.25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 x14ac:dyDescent="0.25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 x14ac:dyDescent="0.25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 x14ac:dyDescent="0.25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 x14ac:dyDescent="0.25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 x14ac:dyDescent="0.25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 x14ac:dyDescent="0.25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 x14ac:dyDescent="0.25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 x14ac:dyDescent="0.25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 x14ac:dyDescent="0.25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 x14ac:dyDescent="0.25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 x14ac:dyDescent="0.25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 x14ac:dyDescent="0.25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 x14ac:dyDescent="0.25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 x14ac:dyDescent="0.25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 x14ac:dyDescent="0.25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 x14ac:dyDescent="0.25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 x14ac:dyDescent="0.25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 x14ac:dyDescent="0.25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 x14ac:dyDescent="0.25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 x14ac:dyDescent="0.25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2019-07-18T10:43:49Z</dcterms:modified>
</cp:coreProperties>
</file>